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xr:revisionPtr revIDLastSave="0" documentId="8_{71AEF79A-2049-4740-915E-5C2B73B2C11B}" xr6:coauthVersionLast="47" xr6:coauthVersionMax="47" xr10:uidLastSave="{00000000-0000-0000-0000-000000000000}"/>
  <bookViews>
    <workbookView xWindow="-110" yWindow="-110" windowWidth="19420" windowHeight="10420" xr2:uid="{00000000-000D-0000-FFFF-FFFF00000000}"/>
  </bookViews>
  <sheets>
    <sheet name="Rapport" sheetId="1" r:id="rId1"/>
  </sheets>
  <externalReferences>
    <externalReference r:id="rId2"/>
  </externalReferences>
  <definedNames>
    <definedName name="acces_au_marche_durant_7jours">[1]Données_EM!$DI$4:$DI$1042</definedName>
    <definedName name="acces_terre">[1]Données_EM!$DG$4:$DG$1042</definedName>
    <definedName name="adultes">[1]Données_EM!$IL$4:$IL$1042</definedName>
    <definedName name="age_enfant_muac">[1]MUAC_E!$C$4:$C$2720</definedName>
    <definedName name="autre_fins">[1]Données_EM!$GN$4:$GN$1042</definedName>
    <definedName name="besoin_informations_aucun">[1]Données_EM!$LD$4:$LD$1042</definedName>
    <definedName name="besoin_informations_autre">[1]Données_EM!$LM$4:$LM$1042</definedName>
    <definedName name="besoin_informations_comment_chercher_aide">[1]Données_EM!$LJ$4:$LJ$1042</definedName>
    <definedName name="besoin_informations_comment_donner_feedback">[1]Données_EM!$LI$4:$LI$1042</definedName>
    <definedName name="besoin_informations_dispositions_specifiques">[1]Données_EM!$LG$4:$LG$1042</definedName>
    <definedName name="besoin_informations_infos_loc_origine">[1]Données_EM!$LK$4:$LK$1042</definedName>
    <definedName name="besoin_informations_ou_assistance">[1]Données_EM!$LE$4:$LE$1042</definedName>
    <definedName name="besoin_informations_pas_reponse">[1]Données_EM!$LN$4:$LN$1042</definedName>
    <definedName name="besoin_informations_qui_cible">[1]Données_EM!$LH$4:$LH$1042</definedName>
    <definedName name="besoin_informations_responsabilite_personnel_humanitaire">[1]Données_EM!$LL$4:$LL$1042</definedName>
    <definedName name="calc_fcs2">[1]Données_EM!$QR$4:$QR$1042</definedName>
    <definedName name="calc_rcsi2">[1]Données_EM!$QS$4:$QS$1042</definedName>
    <definedName name="calc_sommepersonnes_menage">[1]Données_EM!$CC$4:$CC$1042</definedName>
    <definedName name="code_evaluation_menage">[1]Données_EM!$I$4:$I$1042</definedName>
    <definedName name="crise_en_cours">[1]Données_EM!$AN$4:$AN$1042</definedName>
    <definedName name="danger_eau_membres_femmes_adultes">[1]Données_EM!$HG$4:$HG$1042</definedName>
    <definedName name="danger_eau_membres_filles">[1]Données_EM!$HI$4:$HI$1042</definedName>
    <definedName name="danger_eau_membres_garcons">[1]Données_EM!$HH$4:$HH$1042</definedName>
    <definedName name="danger_eau_membres_hommes_adultes">[1]Données_EM!$HF$4:$HF$1042</definedName>
    <definedName name="danger_eau_membres_ne_sait_pas">[1]Données_EM!$HJ$4:$HJ$1042</definedName>
    <definedName name="danger_eau_membres_pas_reponse">[1]Données_EM!$HK$4:$HK$1042</definedName>
    <definedName name="danger_eau_membres_tous_membres">[1]Données_EM!$HE$4:$HE$1042</definedName>
    <definedName name="debut_crise">[1]Données_EM!$AM$4:$AM$1042</definedName>
    <definedName name="disposition_systeme_hygiene">[1]Données_EM!$HM$4:$HM$1042</definedName>
    <definedName name="dix_huit_65_ans_femmes">[1]Données_EM!$BO$4:$BO$1042</definedName>
    <definedName name="dix_huit_65_ans_hommes">[1]Données_EM!$BN$4:$BN$1042</definedName>
    <definedName name="dormir_ensembledans_chambre">[1]Données_EM!$FU$4:$FU$1042</definedName>
    <definedName name="dormir_sous_moustiquaire">[1]Données_EM!$HZ$4:$HZ$1042</definedName>
    <definedName name="ecole_utilisee_parpersonne_armees">[1]Données_EM!$JP$4:$JP$1042</definedName>
    <definedName name="enfants">[1]Données_EM!$IK$4:$IK$1042</definedName>
    <definedName name="fin_crise">[1]Données_EM!$AO$4:$AO$1042</definedName>
    <definedName name="IC_abri_detruit_menage_deplace">[1]Données_IC!$EF$4:$EF$1021</definedName>
    <definedName name="IC_acces_assistance_humanitaire">[1]Données_IC!$QO$4:$QO$1021</definedName>
    <definedName name="IC_acces_moins_2h_marche">[1]Données_IC!$DO$4:$DO$1021</definedName>
    <definedName name="IC_activite_subsistance_activites_chasse_cueillette">[1]Données_IC!$CZ$4:$CZ$1021</definedName>
    <definedName name="IC_activite_subsistance_activites_peche">[1]Données_IC!$CY$4:$CY$1021</definedName>
    <definedName name="IC_activite_subsistance_agriculture_de_rente">[1]Données_IC!$CX$4:$CX$1021</definedName>
    <definedName name="IC_activite_subsistance_agriculture_de_subsistance">[1]Données_IC!$CW$4:$CW$1021</definedName>
    <definedName name="IC_activite_subsistance_aucune">[1]Données_IC!$DG$4:$DG$1021</definedName>
    <definedName name="IC_activite_subsistance_autre">[1]Données_IC!$DH$4:$DH$1021</definedName>
    <definedName name="IC_activite_subsistance_elevage">[1]Données_IC!$DA$4:$DA$1021</definedName>
    <definedName name="IC_activite_subsistance_envois_de_fonds">[1]Données_IC!$DF$4:$DF$1021</definedName>
    <definedName name="IC_activite_subsistance_exploitation_miniere_artisanale">[1]Données_IC!$DB$4:$DB$1021</definedName>
    <definedName name="IC_activite_subsistance_gagne_un_salaire_emploi_permenant">[1]Données_IC!$DD$4:$DD$1021</definedName>
    <definedName name="IC_activite_subsistance_nesaitpas">[1]Données_IC!$DI$4:$DI$1021</definedName>
    <definedName name="IC_activite_subsistance_neseprononcepas">[1]Données_IC!$DJ$4:$DJ$1021</definedName>
    <definedName name="IC_activite_subsistance_petit_commerce">[1]Données_IC!$DC$4:$DC$1021</definedName>
    <definedName name="IC_activite_subsistance_travail_journalier">[1]Données_IC!$CV$4:$CV$1021</definedName>
    <definedName name="IC_augmentation_nbre_consultation_debut_crise">[1]Données_IC!$HF$4:$HF$1021</definedName>
    <definedName name="IC_autre_cas__confirme">[1]Données_IC!$JM$4:$JM$1021</definedName>
    <definedName name="IC_choler__confirme">[1]Données_IC!$JJ$4:$JJ$1021</definedName>
    <definedName name="IC_choler__suspect">[1]Données_IC!$JU$4:$JU$1021</definedName>
    <definedName name="IC_code_alerte">[1]Données_IC!$I$4:$I$1020</definedName>
    <definedName name="IC_crise_est_toujours_en_cours">[1]Données_IC!$AX$4:$AX$1021</definedName>
    <definedName name="IC_debut_crise">[1]Données_IC!$AW$4:$AW$1021</definedName>
    <definedName name="IC_deplace_famille_accueil">[1]Données_IC!$BS$4:$BS$1021</definedName>
    <definedName name="IC_diarrheesaigue__suspect">[1]Données_IC!$JQ$4:$JQ$1021</definedName>
    <definedName name="IC_diarrheesaigue_confirme">[1]Données_IC!$JF$4:$JF$1021</definedName>
    <definedName name="IC_disponibite_materiel_medical">[1]Données_IC!$HH$4:$HH$1021</definedName>
    <definedName name="IC_disponibite_medicament">[1]Données_IC!$HG$4:$HG$1021</definedName>
    <definedName name="IC_endroit_accouchement">[1]Données_IC!$GN$4:$GN$1021</definedName>
    <definedName name="IC_endroit_pour_se_soigner">[1]Données_IC!$GL$4:$GL$1021</definedName>
    <definedName name="IC_enfant_non_accompagne">[1]Données_IC!$NN$4:$NN$1021</definedName>
    <definedName name="IC_existence_ecole_primaire_1heure_marche">[1]Données_IC!$OZ$4:$OZ$1021</definedName>
    <definedName name="IC_fievrehemorraique__confirme">[1]Données_IC!$JL$4:$JL$1021</definedName>
    <definedName name="IC_fievrehemorraique__suspect">[1]Données_IC!$JW$4:$JW$1021</definedName>
    <definedName name="IC_fievrejaune__confirme">[1]Données_IC!$JK$4:$JK$1021</definedName>
    <definedName name="IC_fievrejaune__suspect">[1]Données_IC!$JV$4:$JV$1021</definedName>
    <definedName name="IC_fin_crise">[1]Données_IC!$AY$4:$AY$1021</definedName>
    <definedName name="IC_ic_professionnel_sante">[1]Données_IC!$HE$4:$HE$1021</definedName>
    <definedName name="IC_ic_ratio_eleves_enseignants_actuel">[1]Données_IC!$PT$4:$PT$1021</definedName>
    <definedName name="IC_ic_ratio_eleves_enseignants_avantcrise">[1]Données_IC!$PU$4:$PU$1021</definedName>
    <definedName name="IC_incident_protection_femme_plus_18ans_arrestations_arbitraires">[1]Données_IC!$LK$4:$LK$1021</definedName>
    <definedName name="IC_incident_protection_femme_plus_18ans_autre">[1]Données_IC!$LP$4:$LP$1021</definedName>
    <definedName name="IC_incident_protection_femme_plus_18ans_demobilisation_acteurs_armes">[1]Données_IC!$LN$4:$LN$1021</definedName>
    <definedName name="IC_incident_protection_femme_plus_18ans_enlevements">[1]Données_IC!$LD$4:$LD$1021</definedName>
    <definedName name="IC_incident_protection_femme_plus_18ans_harcelement_menaces_ou_divulgation_renseignement">[1]Données_IC!$LL$4:$LL$1021</definedName>
    <definedName name="IC_incident_protection_femme_plus_18ans_mariage_force">[1]Données_IC!$LF$4:$LF$1021</definedName>
    <definedName name="IC_incident_protection_femme_plus_18ans_meurtre">[1]Données_IC!$KZ$4:$KZ$1021</definedName>
    <definedName name="IC_incident_protection_femme_plus_18ans_mines">[1]Données_IC!$LE$4:$LE$1021</definedName>
    <definedName name="IC_incident_protection_femme_plus_18ans_mutilations_coups_blessures">[1]Données_IC!$LA$4:$LA$1021</definedName>
    <definedName name="IC_incident_protection_femme_plus_18ans_nesaitpas">[1]Données_IC!$LQ$4:$LQ$1021</definedName>
    <definedName name="IC_incident_protection_femme_plus_18ans_neseprononcepas">[1]Données_IC!$LR$4:$LR$1021</definedName>
    <definedName name="IC_incident_protection_femme_plus_18ans_pillage_betail">[1]Données_IC!$LJ$4:$LJ$1021</definedName>
    <definedName name="IC_incident_protection_femme_plus_18ans_pillage_vol">[1]Données_IC!$LI$4:$LI$1021</definedName>
    <definedName name="IC_incident_protection_femme_plus_18ans_ras">[1]Données_IC!$KY$4:$KY$1021</definedName>
    <definedName name="IC_incident_protection_femme_plus_18ans_recrutements_forces">[1]Données_IC!$LM$4:$LM$1021</definedName>
    <definedName name="IC_incident_protection_femme_plus_18ans_separation_famille">[1]Données_IC!$LH$4:$LH$1021</definedName>
    <definedName name="IC_incident_protection_femme_plus_18ans_travaux_forces">[1]Données_IC!$LO$4:$LO$1021</definedName>
    <definedName name="IC_incident_protection_femme_plus_18ans_violence_conjugale">[1]Données_IC!$LG$4:$LG$1021</definedName>
    <definedName name="IC_incident_protection_femme_plus_18ans_violences_intercommunautaires">[1]Données_IC!$LB$4:$LB$1021</definedName>
    <definedName name="IC_incident_protection_femme_plus_18ans_violences_sexuelles">[1]Données_IC!$LC$4:$LC$1021</definedName>
    <definedName name="IC_incident_protection_fille_moins_18ans_arrestations_arbitraires">[1]Données_IC!$MG$4:$MG$1021</definedName>
    <definedName name="IC_incident_protection_fille_moins_18ans_autre">[1]Données_IC!$ML$4:$ML$1021</definedName>
    <definedName name="IC_incident_protection_fille_moins_18ans_demobilisation_acteurs_armes">[1]Données_IC!$MJ$4:$MJ$1021</definedName>
    <definedName name="IC_incident_protection_fille_moins_18ans_enlevements">[1]Données_IC!$LZ$4:$LZ$1021</definedName>
    <definedName name="IC_incident_protection_fille_moins_18ans_harcelement_menaces_ou_divulgation_renseignement">[1]Données_IC!$MH$4:$MH$1021</definedName>
    <definedName name="IC_incident_protection_fille_moins_18ans_mariage_force">[1]Données_IC!$MB$4:$MB$1021</definedName>
    <definedName name="IC_incident_protection_fille_moins_18ans_meurtre">[1]Données_IC!$LV$4:$LV$1021</definedName>
    <definedName name="IC_incident_protection_fille_moins_18ans_mines">[1]Données_IC!$MA$4:$MA$1021</definedName>
    <definedName name="IC_incident_protection_fille_moins_18ans_mutilations_coups_blessures">[1]Données_IC!$LW$4:$LW$1021</definedName>
    <definedName name="IC_incident_protection_fille_moins_18ans_nesaitpas">[1]Données_IC!$MM$4:$MM$1021</definedName>
    <definedName name="IC_incident_protection_fille_moins_18ans_neseprononcepas">[1]Données_IC!$MN$4:$MN$1021</definedName>
    <definedName name="IC_incident_protection_fille_moins_18ans_pillage_betail">[1]Données_IC!$MF$4:$MF$1021</definedName>
    <definedName name="IC_incident_protection_fille_moins_18ans_pillage_vol">[1]Données_IC!$ME$4:$ME$1021</definedName>
    <definedName name="IC_incident_protection_fille_moins_18ans_ras">[1]Données_IC!$LU$4:$LU$1021</definedName>
    <definedName name="IC_incident_protection_fille_moins_18ans_recrutements_forces">[1]Données_IC!$MI$4:$MI$1021</definedName>
    <definedName name="IC_incident_protection_fille_moins_18ans_separation_famille">[1]Données_IC!$MD$4:$MD$1021</definedName>
    <definedName name="IC_incident_protection_fille_moins_18ans_travaux_forces">[1]Données_IC!$MK$4:$MK$1021</definedName>
    <definedName name="IC_incident_protection_fille_moins_18ans_violence_conjugale">[1]Données_IC!$MC$4:$MC$1021</definedName>
    <definedName name="IC_incident_protection_fille_moins_18ans_violences_intercommunautaires">[1]Données_IC!$LX$4:$LX$1021</definedName>
    <definedName name="IC_incident_protection_fille_moins_18ans_violences_sexuelles">[1]Données_IC!$LY$4:$LY$1021</definedName>
    <definedName name="IC_incident_protection_garcons_moins_18ans_arrestations_arbitraires">[1]Données_IC!$NC$4:$NC$1021</definedName>
    <definedName name="IC_incident_protection_garcons_moins_18ans_autre">[1]Données_IC!$NH$4:$NH$1021</definedName>
    <definedName name="IC_incident_protection_garcons_moins_18ans_demobilisation_acteurs_armes">[1]Données_IC!$NF$4:$NF$1021</definedName>
    <definedName name="IC_incident_protection_garcons_moins_18ans_enlevements">[1]Données_IC!$MV$4:$MV$1021</definedName>
    <definedName name="IC_incident_protection_garcons_moins_18ans_harcelement_menaces_ou_divulgation_renseignement">[1]Données_IC!$ND$4:$ND$1021</definedName>
    <definedName name="IC_incident_protection_garcons_moins_18ans_mariage_force">[1]Données_IC!$MX$4:$MX$1021</definedName>
    <definedName name="IC_incident_protection_garcons_moins_18ans_meurtre">[1]Données_IC!$MR$4:$MR$1021</definedName>
    <definedName name="IC_incident_protection_garcons_moins_18ans_mines">[1]Données_IC!$MW$4:$MW$1021</definedName>
    <definedName name="IC_incident_protection_garcons_moins_18ans_mutilations_coups_blessures">[1]Données_IC!$MS$4:$MS$1021</definedName>
    <definedName name="IC_incident_protection_garcons_moins_18ans_nesaitpas">[1]Données_IC!$NI$4:$NI$1021</definedName>
    <definedName name="IC_incident_protection_garcons_moins_18ans_neseprononcepas">[1]Données_IC!$NJ$4:$NJ$1021</definedName>
    <definedName name="IC_incident_protection_garcons_moins_18ans_pillage_betail">[1]Données_IC!$NB$4:$NB$1021</definedName>
    <definedName name="IC_incident_protection_garcons_moins_18ans_pillage_vol">[1]Données_IC!$NA$4:$NA$1021</definedName>
    <definedName name="IC_incident_protection_garcons_moins_18ans_ras">[1]Données_IC!$MQ$4:$MQ$1021</definedName>
    <definedName name="IC_incident_protection_garcons_moins_18ans_recrutements_forces">[1]Données_IC!$NE$4:$NE$1021</definedName>
    <definedName name="IC_incident_protection_garcons_moins_18ans_separation_famille">[1]Données_IC!$MZ$4:$MZ$1021</definedName>
    <definedName name="IC_incident_protection_garcons_moins_18ans_travaux_forces">[1]Données_IC!$NG$4:$NG$1021</definedName>
    <definedName name="IC_incident_protection_garcons_moins_18ans_violence_conjugale">[1]Données_IC!$MY$4:$MY$1021</definedName>
    <definedName name="IC_incident_protection_garcons_moins_18ans_violences_intercommunautaires">[1]Données_IC!$MT$4:$MT$1021</definedName>
    <definedName name="IC_incident_protection_garcons_moins_18ans_violences_sexuelles">[1]Données_IC!$MU$4:$MU$1021</definedName>
    <definedName name="IC_incident_protection_homme_plus_18ans_arrestations_arbitraires">[1]Données_IC!$KO$4:$KO$1021</definedName>
    <definedName name="IC_incident_protection_homme_plus_18ans_autre">[1]Données_IC!$KT$4:$KT$1021</definedName>
    <definedName name="IC_incident_protection_homme_plus_18ans_demobilisation_acteurs_armes">[1]Données_IC!$KR$4:$KR$1021</definedName>
    <definedName name="IC_incident_protection_homme_plus_18ans_enlevements">[1]Données_IC!$KH$4:$KH$1021</definedName>
    <definedName name="IC_incident_protection_homme_plus_18ans_harcelement_menaces_ou_divulgation_renseignement">[1]Données_IC!$KP$4:$KP$1021</definedName>
    <definedName name="IC_incident_protection_homme_plus_18ans_mariage_force">[1]Données_IC!$KJ$4:$KJ$1021</definedName>
    <definedName name="IC_incident_protection_homme_plus_18ans_meurtre">[1]Données_IC!$KD$4:$KD$1021</definedName>
    <definedName name="IC_incident_protection_homme_plus_18ans_mines">[1]Données_IC!$KI$4:$KI$1021</definedName>
    <definedName name="IC_incident_protection_homme_plus_18ans_mutilations_coups_blessures">[1]Données_IC!$KE$4:$KE$1021</definedName>
    <definedName name="IC_incident_protection_homme_plus_18ans_nesaitpas">[1]Données_IC!$KU$4:$KU$1021</definedName>
    <definedName name="IC_incident_protection_homme_plus_18ans_neseprononcepas">[1]Données_IC!$KV$4:$KV$1021</definedName>
    <definedName name="IC_incident_protection_homme_plus_18ans_pillage_betail">[1]Données_IC!$KN$4:$KN$1021</definedName>
    <definedName name="IC_incident_protection_homme_plus_18ans_pillage_vol">[1]Données_IC!$KM$4:$KM$1021</definedName>
    <definedName name="IC_incident_protection_homme_plus_18ans_ras">[1]Données_IC!$KC$4:$KC$1021</definedName>
    <definedName name="IC_incident_protection_homme_plus_18ans_recrutements_forces">[1]Données_IC!$KQ$4:$KQ$1021</definedName>
    <definedName name="IC_incident_protection_homme_plus_18ans_separation_famille">[1]Données_IC!$KL$4:$KL$1021</definedName>
    <definedName name="IC_incident_protection_homme_plus_18ans_travaux_forces">[1]Données_IC!$KS$4:$KS$1021</definedName>
    <definedName name="IC_incident_protection_homme_plus_18ans_violence_conjugale">[1]Données_IC!$KK$4:$KK$1021</definedName>
    <definedName name="IC_incident_protection_homme_plus_18ans_violences_intercommunautaires">[1]Données_IC!$KF$4:$KF$1021</definedName>
    <definedName name="IC_incident_protection_homme_plus_18ans_violences_sexuelles">[1]Données_IC!$KG$4:$KG$1021</definedName>
    <definedName name="IC_incident_reg_depuis_crise">[1]Données_IC!$OW$4:$OW$1021</definedName>
    <definedName name="IC_infection_respiratoire_aigue_confirme">[1]Données_IC!$JE$4:$JE$1021</definedName>
    <definedName name="IC_infection_respiratoire_aigue_confirme_001">[1]Données_IC!$JP$4:$JP$1021</definedName>
    <definedName name="IC_mag__confirme">[1]Données_IC!$JH$4:$JH$1021</definedName>
    <definedName name="IC_mag__suspect">[1]Données_IC!$JS$4:$JS$1021</definedName>
    <definedName name="IC_maladies_adulte_autre">[1]Données_IC!$HT$4:$HT$1021</definedName>
    <definedName name="IC_maladies_adulte_cholera">[1]Données_IC!$HQ$4:$HQ$1021</definedName>
    <definedName name="IC_maladies_adulte_diarheaigue">[1]Données_IC!$HM$4:$HM$1021</definedName>
    <definedName name="IC_maladies_adulte_fievrehemo">[1]Données_IC!$HS$4:$HS$1021</definedName>
    <definedName name="IC_maladies_adulte_fievrejaune">[1]Données_IC!$HR$4:$HR$1021</definedName>
    <definedName name="IC_maladies_adulte_infectionrespiaigue">[1]Données_IC!$HL$4:$HL$1021</definedName>
    <definedName name="IC_maladies_adulte_mag">[1]Données_IC!$HO$4:$HO$1021</definedName>
    <definedName name="IC_maladies_adulte_nesaitpas">[1]Données_IC!$HV$4:$HV$1021</definedName>
    <definedName name="IC_maladies_adulte_neseprononcepas">[1]Données_IC!$HW$4:$HW$1021</definedName>
    <definedName name="IC_maladies_adulte_paludisme">[1]Données_IC!$HK$4:$HK$1021</definedName>
    <definedName name="IC_maladies_adulte_rougeole">[1]Données_IC!$HP$4:$HP$1021</definedName>
    <definedName name="IC_maladies_adulte_typhoide">[1]Données_IC!$HN$4:$HN$1021</definedName>
    <definedName name="IC_maladies_enfant_5_a_7ans_autre">[1]Données_IC!$II$4:$II$1021</definedName>
    <definedName name="IC_maladies_enfant_5_a_7ans_cholera">[1]Données_IC!$IF$4:$IF$1021</definedName>
    <definedName name="IC_maladies_enfant_5_a_7ans_diarheaigue">[1]Données_IC!$IB$4:$IB$1021</definedName>
    <definedName name="IC_maladies_enfant_5_a_7ans_fievrehemo">[1]Données_IC!$IH$4:$IH$1021</definedName>
    <definedName name="IC_maladies_enfant_5_a_7ans_fievrejaune">[1]Données_IC!$IG$4:$IG$1021</definedName>
    <definedName name="IC_maladies_enfant_5_a_7ans_infectionrespiaigue">[1]Données_IC!$IA$4:$IA$1021</definedName>
    <definedName name="IC_maladies_enfant_5_a_7ans_mag">[1]Données_IC!$ID$4:$ID$1021</definedName>
    <definedName name="IC_maladies_enfant_5_a_7ans_nesaitpas">[1]Données_IC!$IK$4:$IK$1021</definedName>
    <definedName name="IC_maladies_enfant_5_a_7ans_neseprononcepas">[1]Données_IC!$IL$4:$IL$1021</definedName>
    <definedName name="IC_maladies_enfant_5_a_7ans_paludisme">[1]Données_IC!$HZ$4:$HZ$1021</definedName>
    <definedName name="IC_maladies_enfant_5_a_7ans_rougeole">[1]Données_IC!$IE$4:$IE$1021</definedName>
    <definedName name="IC_maladies_enfant_5_a_7ans_typhoide">[1]Données_IC!$IC$4:$IC$1021</definedName>
    <definedName name="IC_maladies_enfant_moins_5_ans_autre">[1]Données_IC!$IX$4:$IX$1021</definedName>
    <definedName name="IC_maladies_enfant_moins_5_ans_cholera">[1]Données_IC!$IU$4:$IU$1021</definedName>
    <definedName name="IC_maladies_enfant_moins_5_ans_diarheaigue">[1]Données_IC!$IQ$4:$IQ$1021</definedName>
    <definedName name="IC_maladies_enfant_moins_5_ans_fievrehemo">[1]Données_IC!$IW$4:$IW$1021</definedName>
    <definedName name="IC_maladies_enfant_moins_5_ans_fievrejaune">[1]Données_IC!$IV$4:$IV$1021</definedName>
    <definedName name="IC_maladies_enfant_moins_5_ans_infectionrespiaigue">[1]Données_IC!$IP$4:$IP$1021</definedName>
    <definedName name="IC_maladies_enfant_moins_5_ans_mag">[1]Données_IC!$IS$4:$IS$1021</definedName>
    <definedName name="IC_maladies_enfant_moins_5_ans_nesaitpas">[1]Données_IC!$IZ$4:$IZ$1021</definedName>
    <definedName name="IC_maladies_enfant_moins_5_ans_neseprononcepas">[1]Données_IC!$JA$4:$JA$1021</definedName>
    <definedName name="IC_maladies_enfant_moins_5_ans_paludisme">[1]Données_IC!$IO$4:$IO$1021</definedName>
    <definedName name="IC_maladies_enfant_moins_5_ans_rougeole">[1]Données_IC!$IT$4:$IT$1021</definedName>
    <definedName name="IC_maladies_enfant_moins_5_ans_typhoide">[1]Données_IC!$IR$4:$IR$1021</definedName>
    <definedName name="IC_mam_femmeenc">[1]Données_IC!$CR$4:$CR$1021</definedName>
    <definedName name="IC_mam_fille_moins2ans">[1]Données_IC!$CD$4:$CD$1021</definedName>
    <definedName name="IC_mam_fille_plus2ans">[1]Données_IC!$CE$4:$CE$1021</definedName>
    <definedName name="IC_mas_femmeenc">[1]Données_IC!$CQ$4:$CQ$1021</definedName>
    <definedName name="IC_mas_fille_moins2ans">[1]Données_IC!$BZ$4:$BZ$1021</definedName>
    <definedName name="IC_mas_fille_plus2ans">[1]Données_IC!$CA$4:$CA$1021</definedName>
    <definedName name="IC_mas_garcon_moins2ans">[1]Données_IC!$CH$4:$CH$1021</definedName>
    <definedName name="IC_mas_garcon_plus2ans">[1]Données_IC!$CI$4:$CI$1021</definedName>
    <definedName name="IC_mecanisme_mediation_tension">[1]Données_IC!$NT$4:$NT$1021</definedName>
    <definedName name="IC_menage_abris_urgence">[1]Données_IC!$EE$4:$EE$1021</definedName>
    <definedName name="IC_menage_pasassezeau_qtesuffisante">[1]Données_IC!$ET$4:$ET$1021</definedName>
    <definedName name="IC_menage_sans_installation_sanit">[1]Données_IC!$FL$4:$FL$1021</definedName>
    <definedName name="IC_menage_systeme_lavage_mains">[1]Données_IC!$FJ$4:$FJ$1021</definedName>
    <definedName name="IC_mission_inter_agences_inter_organisation">[1]Données_IC!$F$4:$F$1021</definedName>
    <definedName name="IC_nbre_camionciterne">[1]Données_IC!$EP$4:$EP$1021</definedName>
    <definedName name="IC_nbre_charette_petiteciterne">[1]Données_IC!$EQ$4:$EQ$1021</definedName>
    <definedName name="IC_nbre_eau_bouteille_sachet">[1]Données_IC!#REF!</definedName>
    <definedName name="IC_nbre_eau_pluie">[1]Données_IC!$EO$4:$EO$1021</definedName>
    <definedName name="IC_nbre_eau_surface">[1]Données_IC!$ES$4:$ES$1021</definedName>
    <definedName name="IC_nbre_enfant_non_accompagne_Saisie">[1]Données_IC!$NP$4:$NP$1021</definedName>
    <definedName name="IC_nbre_koisque_boutiqueeau">[1]Données_IC!$ER$4:$ER$1021</definedName>
    <definedName name="IC_nbre_puitsa_pompe">[1]Données_IC!$EK$4:$EK$1021</definedName>
    <definedName name="IC_nbre_puitscreuse_amenage">[1]Données_IC!$EL$4:$EL$1021</definedName>
    <definedName name="IC_nbre_robinetprive">[1]Données_IC!$EI$4:$EI$1021</definedName>
    <definedName name="IC_nbre_robinetpublic_bornesfontaines">[1]Données_IC!$EJ$4:$EJ$1021</definedName>
    <definedName name="IC_nbre_sourcenaturelle_amenage">[1]Données_IC!$EM$4:$EM$1021</definedName>
    <definedName name="IC_nbre_sourcenaturelle_nonamenage">[1]Données_IC!$EN$4:$EN$1021</definedName>
    <definedName name="IC_nesaitpas">[1]Données_IC!#REF!</definedName>
    <definedName name="IC_niveau_faim">[1]Données_IC!$DR$4:$DR$1021</definedName>
    <definedName name="IC_non_inscription_ecole">[1]Données_IC!$PA$4:$PA$1021</definedName>
    <definedName name="IC_paludisme_confirme">[1]Données_IC!$JD$3:$JD$1021</definedName>
    <definedName name="IC_paludisme_suspect">[1]Données_IC!$JO$4:$JO$1021</definedName>
    <definedName name="IC_perception_commu_accueil_sur_deplaces">[1]Données_IC!$NR$4:$NR$1021</definedName>
    <definedName name="IC_probleme_acces_eau_activite_dangereuse">[1]Données_IC!$EY$4:$EY$1021</definedName>
    <definedName name="IC_probleme_acces_eau_activite_dangereuse_femme">[1]Données_IC!#REF!</definedName>
    <definedName name="IC_probleme_acces_eau_autre">[1]Données_IC!$FF$4:$FF$1021</definedName>
    <definedName name="IC_probleme_acces_eau_certains_groupe">[1]Données_IC!$EZ$4:$EZ$1021</definedName>
    <definedName name="IC_probleme_acces_eau_eau_difficile_acces">[1]Données_IC!$EX$4:$EX$1021</definedName>
    <definedName name="IC_probleme_acces_eau_eau_eloigne">[1]Données_IC!$EW$4:$EW$1021</definedName>
    <definedName name="IC_probleme_acces_eau_insuffisance_point_eau">[1]Données_IC!$FA$4:$FA$1021</definedName>
    <definedName name="IC_probleme_acces_eau_insuffisance_recipiant">[1]Données_IC!$FD$4:$FD$1021</definedName>
    <definedName name="IC_probleme_acces_eau_nesaitpas">[1]Données_IC!$FG$4:$FG$1021</definedName>
    <definedName name="IC_probleme_acces_eau_non_disponible_sur_marche">[1]Données_IC!#REF!</definedName>
    <definedName name="IC_probleme_acces_eau_non_fonctionnement_point_eau">[1]Données_IC!$FB$4:$FB$1021</definedName>
    <definedName name="IC_probleme_acces_eau_pasdepb">[1]Données_IC!$EV$4:$EV$1021</definedName>
    <definedName name="IC_probleme_acces_eau_probleme_gout">[1]Données_IC!$FE$4:$FE$1021</definedName>
    <definedName name="IC_probleme_acces_eau_temps_attente">[1]Données_IC!#REF!</definedName>
    <definedName name="IC_probleme_acces_eau_trop_chere">[1]Données_IC!$FC$4:$FC$1021</definedName>
    <definedName name="IC_probleme_assainissement_aucun">[1]Données_IC!$GI$4:$GI$1021</definedName>
    <definedName name="IC_probleme_assainissement_dechetorganique">[1]Données_IC!$GG$4:$GG$1021</definedName>
    <definedName name="IC_probleme_assainissement_dechetssolide">[1]Données_IC!$GF$4:$GF$1021</definedName>
    <definedName name="IC_probleme_assainissement_eaustagnante">[1]Données_IC!$GE$4:$GE$1021</definedName>
    <definedName name="IC_probleme_assainissement_matierefecale">[1]Données_IC!$GD$4:$GD$1021</definedName>
    <definedName name="IC_probleme_assainissement_rongeurs">[1]Données_IC!$GH$4:$GH$1021</definedName>
    <definedName name="IC_problemes_acces_soins_autre">[1]Données_IC!$HA$4:$HA$1021</definedName>
    <definedName name="IC_problemes_acces_soins_infrastructure_detruite">[1]Données_IC!$GR$4:$GR$1021</definedName>
    <definedName name="IC_problemes_acces_soins_manque_medic">[1]Données_IC!$GT$4:$GT$1021</definedName>
    <definedName name="IC_problemes_acces_soins_manque_moyen">[1]Données_IC!$GU$4:$GU$1021</definedName>
    <definedName name="IC_problemes_acces_soins_manque_personnel">[1]Données_IC!$GS$4:$GS$1021</definedName>
    <definedName name="IC_problemes_acces_soins_nesaitpas">[1]Données_IC!$HB$4:$HB$1021</definedName>
    <definedName name="IC_problemes_acces_soins_pasdepb">[1]Données_IC!$GQ$4:$GQ$1021</definedName>
    <definedName name="IC_problemes_acces_soins_probleme_acces_physique">[1]Données_IC!$GV$4:$GV$1021</definedName>
    <definedName name="IC_problemes_acces_soins_probleme_acces_physique_personnes_agees">[1]Données_IC!$GW$4:$GW$1021</definedName>
    <definedName name="IC_problemes_acces_soins_probleme_acces_physique_personnes_handicap">[1]Données_IC!$GX$4:$GX$1021</definedName>
    <definedName name="IC_problemes_acces_soins_probleme_acces_secu">[1]Données_IC!$GY$4:$GY$1021</definedName>
    <definedName name="IC_problemes_acces_soins_probleme_acces_secu_femmes_filles">[1]Données_IC!$GZ$4:$GZ$1021</definedName>
    <definedName name="IC_proportion_betail_affecte">[1]Données_IC!$DM$4:$DM$1021</definedName>
    <definedName name="IC_proportion_culture_endommagee">[1]Données_IC!$DL$4:$DL$1021</definedName>
    <definedName name="IC_proportion_inscription_actuel">[1]Données_IC!$PR$4:$PR$1021</definedName>
    <definedName name="IC_proportion_inscription_avantcrise">[1]Données_IC!$PS$4:$PS$1021</definedName>
    <definedName name="IC_raison_principale_fille_non_frequentation_ecole">[1]Données_IC!$PB$4:$PB$1021</definedName>
    <definedName name="IC_raison_principale_garcon_non_frequentation_ecole">[1]Données_IC!$PD$4:$PD$1021</definedName>
    <definedName name="IC_rougeole__confirme">[1]Données_IC!$JI$4:$JI$1021</definedName>
    <definedName name="IC_rougeole__suspect">[1]Données_IC!$JT$4:$JT$1021</definedName>
    <definedName name="IC_service_vbg">[1]Données_IC!$NL$4:$NL$1021</definedName>
    <definedName name="IC_taux_inscription_ecole_primaireactuel">[1]Données_IC!$PP$4:$PP$1021</definedName>
    <definedName name="IC_taux_inscription_ecole_primaireavantcrise">[1]Données_IC!$PQ$4:$PQ$1021</definedName>
    <definedName name="IC_tension_fonciere_terre_accaparementterre">[1]Données_IC!$NX$4:$NX$1021</definedName>
    <definedName name="IC_tension_fonciere_terre_acces_terrefemme_autresgroupe">[1]Données_IC!$NY$4:$NY$1021</definedName>
    <definedName name="IC_tension_fonciere_terre_acces_terrepdi">[1]Données_IC!$NZ$4:$NZ$1021</definedName>
    <definedName name="IC_tension_fonciere_terre_aucunprobleme">[1]Données_IC!$NW$4:$NW$1021</definedName>
    <definedName name="IC_tension_fonciere_terre_augmentation_coutloyer">[1]Données_IC!$OA$4:$OA$1021</definedName>
    <definedName name="IC_tension_fonciere_terre_autre">[1]Données_IC!$OT$4:$OT$1021</definedName>
    <definedName name="IC_tension_fonciere_terre_conflit_exploitationconcession">[1]Données_IC!#REF!</definedName>
    <definedName name="IC_tension_fonciere_terre_conflit_interagriculteurs_eleveurs">[1]Données_IC!$OB$4:$OB$1021</definedName>
    <definedName name="IC_tension_fonciere_terre_destruction_culture_animaux">[1]Données_IC!$OC$4:$OC$1021</definedName>
    <definedName name="IC_tension_fonciere_terre_destruction_etangs_piscicole">[1]Données_IC!$OD$4:$OD$1021</definedName>
    <definedName name="IC_tension_fonciere_terre_exploitation_illegale_ressourcesnaturelle">[1]Données_IC!$OF$4:$OF$1021</definedName>
    <definedName name="IC_tension_fonciere_terre_exploitation_ressourcesnaturelle">[1]Données_IC!$OE$4:$OE$1021</definedName>
    <definedName name="IC_tension_fonciere_terre_expulsion_locataires">[1]Données_IC!$OG$4:$OG$1021</definedName>
    <definedName name="IC_tension_fonciere_terre_incendies_destruction_maison">[1]Données_IC!$OH$4:$OH$1021</definedName>
    <definedName name="IC_tension_fonciere_terre_insecurite_occupation">[1]Données_IC!$OI$4:$OI$1021</definedName>
    <definedName name="IC_tension_fonciere_terre_litigetalent_nonregle_terre_propriete">[1]Données_IC!$OJ$4:$OJ$1021</definedName>
    <definedName name="IC_tension_fonciere_terre_nesaitpas">[1]Données_IC!$OS$4:$OS$1021</definedName>
    <definedName name="IC_tension_fonciere_terre_occupation_secondaire_maisonchamps">[1]Données_IC!$OK$4:$OK$1021</definedName>
    <definedName name="IC_tension_fonciere_terre_probleme_limites">[1]Données_IC!$OL$4:$OL$1021</definedName>
    <definedName name="IC_tension_fonciere_terre_rarete_terre">[1]Données_IC!$OM$4:$OM$1021</definedName>
    <definedName name="IC_tension_fonciere_terre_remise_encause_transaction_foncieres">[1]Données_IC!$ON$4:$ON$1021</definedName>
    <definedName name="IC_tension_fonciere_terre_reparation_inegale_terre">[1]Données_IC!$OO$4:$OO$1021</definedName>
    <definedName name="IC_tension_fonciere_terre_restitution_biens">[1]Données_IC!$OP$4:$OP$1021</definedName>
    <definedName name="IC_tension_fonciere_terre_succession">[1]Données_IC!$OQ$4:$OQ$1021</definedName>
    <definedName name="IC_tension_fonciere_terre_tension_sociale_propriete">[1]Données_IC!$OR$4:$OR$1021</definedName>
    <definedName name="IC_trois_besoins_humanitaires_prioritaires_abris">[1]Données_IC!$QB$4:$QB$1021</definedName>
    <definedName name="IC_trois_besoins_humanitaires_prioritaires_ames">[1]Données_IC!$QC$4:$QC$1021</definedName>
    <definedName name="IC_trois_besoins_humanitaires_prioritaires_autre">[1]Données_IC!$QK$4:$QK$1021</definedName>
    <definedName name="IC_trois_besoins_humanitaires_prioritaires_cash">[1]Données_IC!$QJ$4:$QJ$1021</definedName>
    <definedName name="IC_trois_besoins_humanitaires_prioritaires_cohesionsoc">[1]Données_IC!$QH$4:$QH$1021</definedName>
    <definedName name="IC_trois_besoins_humanitaires_prioritaires_communication">[1]Données_IC!$QI$4:$QI$1021</definedName>
    <definedName name="IC_trois_besoins_humanitaires_prioritaires_educat">[1]Données_IC!$QF$4:$QF$1021</definedName>
    <definedName name="IC_trois_besoins_humanitaires_prioritaires_ehe">[1]Données_IC!$QD$4:$QD$1021</definedName>
    <definedName name="IC_trois_besoins_humanitaires_prioritaires_moyenssubstance">[1]Données_IC!$PZ$4:$PZ$1021</definedName>
    <definedName name="IC_trois_besoins_humanitaires_prioritaires_nesaitpas">[1]Données_IC!$QL$4:$QL$1021</definedName>
    <definedName name="IC_trois_besoins_humanitaires_prioritaires_neseprononcepas">[1]Données_IC!$QM$4:$QM$1021</definedName>
    <definedName name="IC_trois_besoins_humanitaires_prioritaires_noure">[1]Données_IC!$PY$4:$PY$1021</definedName>
    <definedName name="IC_trois_besoins_humanitaires_prioritaires_nutrition">[1]Données_IC!$QA$4:$QA$1021</definedName>
    <definedName name="IC_trois_besoins_humanitaires_prioritaires_pasbesoinshuman">[1]Données_IC!$PX$4:$PX$1021</definedName>
    <definedName name="IC_trois_besoins_humanitaires_prioritaires_protection">[1]Données_IC!$QG$4:$QG$1021</definedName>
    <definedName name="IC_trois_besoins_humanitaires_prioritaires_sante">[1]Données_IC!$QE$4:$QE$1021</definedName>
    <definedName name="IC_type_abris_utilise_abri_urgence">[1]Données_IC!$DX$4:$DX$1021</definedName>
    <definedName name="IC_type_abris_utilise_centre_collectif_hors_ecole">[1]Données_IC!$DY$4:$DY$1021</definedName>
    <definedName name="IC_type_abris_utilise_ecole_transformee_centre">[1]Données_IC!$DZ$4:$DZ$1021</definedName>
    <definedName name="IC_type_abris_utilise_maison">[1]Données_IC!$DV$4:$DV$1021</definedName>
    <definedName name="IC_type_abris_utilise_maison2">[1]Données_IC!$DW$4:$DW$1021</definedName>
    <definedName name="IC_type_abris_utilise_nesaitpas">[1]Données_IC!$EC$4:$EC$1021</definedName>
    <definedName name="IC_type_abris_utilise_neseprononcepas">[1]Données_IC!$ED$4:$ED$1021</definedName>
    <definedName name="IC_type_abris_utilise_pas_abris">[1]Données_IC!$EA$4:$EA$1021</definedName>
    <definedName name="IC_type_aide_humanitaire_abris">[1]Données_IC!$QT$4:$QT$1021</definedName>
    <definedName name="IC_type_aide_humanitaire_ames">[1]Données_IC!$QU$4:$QU$1021</definedName>
    <definedName name="IC_type_aide_humanitaire_autre">[1]Données_IC!$RC$4:$RC$1021</definedName>
    <definedName name="IC_type_aide_humanitaire_cash">[1]Données_IC!$RB$4:$RB$1021</definedName>
    <definedName name="IC_type_aide_humanitaire_cohesionsoc">[1]Données_IC!$QZ$4:$QZ$1021</definedName>
    <definedName name="IC_type_aide_humanitaire_communication">[1]Données_IC!$RA$4:$RA$1021</definedName>
    <definedName name="IC_type_aide_humanitaire_educat">[1]Données_IC!$QX$4:$QX$1021</definedName>
    <definedName name="IC_type_aide_humanitaire_ehe">[1]Données_IC!$QV$4:$QV$1021</definedName>
    <definedName name="IC_type_aide_humanitaire_moyenssubstance">[1]Données_IC!$QR$4:$QR$1021</definedName>
    <definedName name="IC_type_aide_humanitaire_nesaitpas">[1]Données_IC!$RD$4:$RD$1021</definedName>
    <definedName name="IC_type_aide_humanitaire_neseprononcepas">[1]Données_IC!$RE$4:$RE$1021</definedName>
    <definedName name="IC_type_aide_humanitaire_nourriture">[1]Données_IC!$QQ$4:$QQ$1021</definedName>
    <definedName name="IC_type_aide_humanitaire_nutrition">[1]Données_IC!$QS$4:$QS$1021</definedName>
    <definedName name="IC_type_aide_humanitaire_protection">[1]Données_IC!$QY$4:$QY$1021</definedName>
    <definedName name="IC_type_aide_humanitaire_sante">[1]Données_IC!$QW$4:$QW$1021</definedName>
    <definedName name="IC_type_classe">[1]Données_IC!$PG$4:$PG$1021</definedName>
    <definedName name="IC_typhoide_confirme">[1]Données_IC!$JG$4:$JG$1021</definedName>
    <definedName name="IC_utilisation_paiement_mobile">[1]Données_IC!$DP$4:$DP$1021</definedName>
    <definedName name="kits_hygiene_menstruelle">[1]Données_EM!$GE$4:$GE$1042</definedName>
    <definedName name="logement_menage">[1]Données_EM!$FP$4:$FP$1042</definedName>
    <definedName name="menage_familleaccueil">[1]Données_EM!$AS$4:$AS$1042</definedName>
    <definedName name="mission_inter_agences_inter_organisation">[1]Données_EM!$F$4:$F$1042</definedName>
    <definedName name="modalite_preferee_autre">[1]Données_EM!$LA$4:$LA$1042</definedName>
    <definedName name="modalite_preferee_cash_physique">[1]Données_EM!$KV$4:$KV$1042</definedName>
    <definedName name="modalite_preferee_cash_transfert">[1]Données_EM!$KW$4:$KW$1042</definedName>
    <definedName name="modalite_preferee_nature">[1]Données_EM!$KY$4:$KY$1042</definedName>
    <definedName name="modalite_preferee_services">[1]Données_EM!$KZ$4:$KZ$1042</definedName>
    <definedName name="modalite_preferee_vouchers_foires">[1]Données_EM!$KX$4:$KX$1042</definedName>
    <definedName name="moins_6_mois_femmes">[1]Données_EM!$BF$4:$BF$1042</definedName>
    <definedName name="moins_6_mois_hommes">[1]Données_EM!$BE$4:$BE$1042</definedName>
    <definedName name="moyens_feedbacks_appel_telephonique">[1]Données_EM!$MG$4:$MG$1042</definedName>
    <definedName name="moyens_feedbacks_autre">[1]Données_EM!$MT$4:$MT$1042</definedName>
    <definedName name="moyens_feedbacks_boite">[1]Données_EM!$MH$4:$MH$1042</definedName>
    <definedName name="moyens_feedbacks_crieurs">[1]Données_EM!$MN$4:$MN$1042</definedName>
    <definedName name="moyens_feedbacks_evenement">[1]Données_EM!$MM$4:$MM$1042</definedName>
    <definedName name="moyens_feedbacks_face_a_face_femme">[1]Données_EM!$MJ$4:$MJ$1042</definedName>
    <definedName name="moyens_feedbacks_face_a_face_homme_femme">[1]Données_EM!$MI$4:$MI$1042</definedName>
    <definedName name="moyens_feedbacks_gouv">[1]Données_EM!$MR$4:$MR$1042</definedName>
    <definedName name="moyens_feedbacks_leaders_communautaires">[1]Données_EM!$MO$4:$MO$1042</definedName>
    <definedName name="moyens_feedbacks_leaders_religieux">[1]Données_EM!$MP$4:$MP$1042</definedName>
    <definedName name="moyens_feedbacks_organisations">[1]Données_EM!$MQ$4:$MQ$1042</definedName>
    <definedName name="moyens_feedbacks_pas_reponse">[1]Données_EM!$MU$4:$MU$1042</definedName>
    <definedName name="moyens_feedbacks_policie_milit">[1]Données_EM!$MS$4:$MS$1042</definedName>
    <definedName name="moyens_feedbacks_reseau_social">[1]Données_EM!$ML$4:$ML$1042</definedName>
    <definedName name="moyens_feedbacks_sms">[1]Données_EM!$MK$4:$MK$1042</definedName>
    <definedName name="moyens_informations_appel_telephonique">[1]Données_EM!$LQ$4:$LQ$1042</definedName>
    <definedName name="moyens_informations_autre">[1]Données_EM!$MC$4:$MC$1042</definedName>
    <definedName name="moyens_informations_crieurs">[1]Données_EM!$LW$4:$LW$1042</definedName>
    <definedName name="moyens_informations_evenement">[1]Données_EM!$LV$4:$LV$1042</definedName>
    <definedName name="moyens_informations_face_a_face_femme">[1]Données_EM!$LS$4:$LS$1042</definedName>
    <definedName name="moyens_informations_face_a_face_homme_femme">[1]Données_EM!$LR$4:$LR$1042</definedName>
    <definedName name="moyens_informations_gouv">[1]Données_EM!$MA$4:$MA$1042</definedName>
    <definedName name="moyens_informations_leaders_communautaires">[1]Données_EM!$LX$4:$LX$1042</definedName>
    <definedName name="moyens_informations_leaders_religieux">[1]Données_EM!$LY$4:$LY$1042</definedName>
    <definedName name="moyens_informations_organisations">[1]Données_EM!$LZ$4:$LZ$1042</definedName>
    <definedName name="moyens_informations_pas_reponse">[1]Données_EM!$MD$4:$MD$1042</definedName>
    <definedName name="moyens_informations_policie_milit">[1]Données_EM!$MB$4:$MB$1042</definedName>
    <definedName name="moyens_informations_reseau_social">[1]Données_EM!$LU$4:$LU$1042</definedName>
    <definedName name="moyens_informations_sms">[1]Données_EM!$LT$4:$LT$1042</definedName>
    <definedName name="MUAC_E_pondérations">[1]MUAC_E!$V$4:$V$2720</definedName>
    <definedName name="MUAC_F_ponderations">[1]MUAC_F!$R$4:$R$1010</definedName>
    <definedName name="nbre_enfant_allantecole_filles12_17ans">[1]Données_EM!$JV$4:$JV$1042</definedName>
    <definedName name="nbre_enfant_allantecole_filles6_11ans">[1]Données_EM!$JT$4:$JT$1042</definedName>
    <definedName name="nbre_enfant_allantecole_garcon12_17ans">[1]Données_EM!$JU$4:$JU$1042</definedName>
    <definedName name="nbre_enfant_allantecole_garcon6_11ans">[1]Données_EM!$JS$4:$JS$1042</definedName>
    <definedName name="nbre_enfant0_5ans_souffrant_diarhee">[1]Données_EM!$IB$4:$IB$1042</definedName>
    <definedName name="nbre_enfant0_5ans_souffrant_fievre">[1]Données_EM!$IC$4:$IC$1042</definedName>
    <definedName name="nbre_enfant0_5ans_souffrant_toux">[1]Données_EM!$ID$4:$ID$1042</definedName>
    <definedName name="nbresemcouvertcons">[1]Données_EM!$EF$4:$EF$1042</definedName>
    <definedName name="paiement_mobile_type_mpesa">[1]Données_EM!$DL$4:$DL$1042</definedName>
    <definedName name="partage_latrine_plusde4menages">[1]Données_EM!$HR$4:$HR$1042</definedName>
    <definedName name="partage_latrine_sexe">[1]Données_EM!$HQ$4:$HQ$1042</definedName>
    <definedName name="perimetre_brachial_enfant">[1]MUAC_E!$E$4:$E$2720</definedName>
    <definedName name="perimetre_brachial_femme">[1]MUAC_F!$D$4:$D$1010</definedName>
    <definedName name="personneagees">[1]Données_EM!$IM$4:$IM$1042</definedName>
    <definedName name="persosituationhandi">[1]Données_EM!$II$4:$II$1042</definedName>
    <definedName name="plus_65_ans_femmes">[1]Données_EM!$BR$4:$BR$1042</definedName>
    <definedName name="plus_65_ans_hommes">[1]Données_EM!$BQ$4:$BQ$1042</definedName>
    <definedName name="ponderations">[1]Données_EM!$NH$4:$NH$1042</definedName>
    <definedName name="pondérations_abris_ic">[1]Données_IC!$RV$4:$RV$1021</definedName>
    <definedName name="pondérations_education_ic">[1]Données_IC!$RX$4:$RX$1021</definedName>
    <definedName name="pondérations_generales_ic">[1]Données_IC!$RT$4:$RT$1021</definedName>
    <definedName name="pondérations_protection_ic">[1]Données_IC!$RY$4:$RY$1021</definedName>
    <definedName name="pondérations_santé">[1]Données_IC!$RW$4:$RW$1021</definedName>
    <definedName name="pondérations_secal">[1]Données_IC!$RU$4:$RU$1021</definedName>
    <definedName name="pondérations_secal_ic">[1]Données_IC!$RU$4:$RU$1021</definedName>
    <definedName name="pour_adultes_femmes">[1]Données_EM!$EJ$4:$EJ$1042</definedName>
    <definedName name="pour_adultes_hommes">[1]Données_EM!$EI$4:$EI$1042</definedName>
    <definedName name="pour_boire">[1]Données_EM!$GK$4:$GK$1042</definedName>
    <definedName name="pour_cuisiner">[1]Données_EM!$GL$4:$GL$1042</definedName>
    <definedName name="pour_enfants_filles">[1]Données_EM!$EL$4:$EL$1042</definedName>
    <definedName name="pour_enfants_garcons">[1]Données_EM!$EK$4:$EK$1042</definedName>
    <definedName name="pour_hygiene_perso">[1]Données_EM!$GM$4:$GM$1042</definedName>
    <definedName name="princ_source_eau_potable">[1]Données_EM!$GH$4:$GH$1042</definedName>
    <definedName name="_xlnm.Print_Area" localSheetId="0">Rapport!$A$1:$I$1156</definedName>
    <definedName name="probleme_eau_activite_dangereuse">[1]Données_EM!$GT$4:$GT$1042</definedName>
    <definedName name="probleme_eau_autre">[1]Données_EM!$HA$4:$HA$1042</definedName>
    <definedName name="probleme_eau_certains_groupe">[1]Données_EM!$GU$4:$GU$1042</definedName>
    <definedName name="probleme_eau_eau_difficile_acces">[1]Données_EM!$GS$4:$GS$1042</definedName>
    <definedName name="probleme_eau_eau_eloigne">[1]Données_EM!$GR$4:$GR$1042</definedName>
    <definedName name="probleme_eau_insuffisance_point_eau">[1]Données_EM!$GV$4:$GV$1042</definedName>
    <definedName name="probleme_eau_insuffisance_recipiant">[1]Données_EM!$GY$4:$GY$1042</definedName>
    <definedName name="probleme_eau_ne_sait_pas">[1]Données_EM!$HB$4:$HB$1042</definedName>
    <definedName name="probleme_eau_ne_se_prononce">[1]Données_EM!#REF!</definedName>
    <definedName name="probleme_eau_non_fonctionnement_point_eau">[1]Données_EM!$GW$4:$GW$1042</definedName>
    <definedName name="probleme_eau_pasdeprobleme">[1]Données_EM!$GQ$4:$GQ$1042</definedName>
    <definedName name="probleme_eau_probleme_gout">[1]Données_EM!$GZ$4:$GZ$1042</definedName>
    <definedName name="probleme_eau_trop_chere">[1]Données_EM!$GX$4:$GX$1042</definedName>
    <definedName name="raison_pas_marche">[1]Données_EM!$DJ$4:$DJ$1042</definedName>
    <definedName name="raisonprinc_descolarisation">[1]Données_EM!$JZ$4:$JZ$1042</definedName>
    <definedName name="recueil_enfant_facon_spontanee">[1]Données_EM!$IG$4:$IG$1042</definedName>
    <definedName name="risque_prot_femmes_aucun_cas">[1]Données_EM!$JB$4:$JB$1042</definedName>
    <definedName name="risque_prot_femmes_deni_acces_services">[1]Données_EM!$IX$4:$IX$1042</definedName>
    <definedName name="risque_prot_femmes_mariage_force">[1]Données_EM!$IZ$4:$IZ$1042</definedName>
    <definedName name="risque_prot_femmes_nsnr">[1]Données_EM!$JC$4:$JC$1042</definedName>
    <definedName name="risque_prot_femmes_recrutement_force">[1]Données_EM!$IY$4:$IY$1042</definedName>
    <definedName name="risque_prot_femmes_travail_force">[1]Données_EM!$JA$4:$JA$1042</definedName>
    <definedName name="risque_prot_femmes_violence_physique_harcelement">[1]Données_EM!$IW$4:$IW$1042</definedName>
    <definedName name="risque_prot_hommes_aucun_cas">[1]Données_EM!$IT$4:$IT$1042</definedName>
    <definedName name="risque_prot_hommes_deni_acces_services">[1]Données_EM!$IP$4:$IP$1042</definedName>
    <definedName name="risque_prot_hommes_mariage_force">[1]Données_EM!$IR$4:$IR$1042</definedName>
    <definedName name="risque_prot_hommes_nsnr">[1]Données_EM!$IU$4:$IU$1042</definedName>
    <definedName name="risque_prot_hommes_recrutement_force">[1]Données_EM!$IQ$4:$IQ$1042</definedName>
    <definedName name="risque_prot_hommes_travail_force">[1]Données_EM!$IS$4:$IS$1042</definedName>
    <definedName name="risque_prot_hommes_violence_physique_harcelement">[1]Données_EM!$IO$4:$IO$1042</definedName>
    <definedName name="Score_AME">[1]Données_EM!$NN$4:$NN$1042</definedName>
    <definedName name="septmois_5_ans_femmes">[1]Données_EM!$BI$4:$BI$1042</definedName>
    <definedName name="septmois_5_ans_hommes">[1]Données_EM!$BH$4:$BH$1042</definedName>
    <definedName name="sexe_enfant_muac">[1]MUAC_E!$D$4:$D$2720</definedName>
    <definedName name="sixans_17ans_femmes">[1]Données_EM!$BL$4:$BL$1042</definedName>
    <definedName name="sixans_17ans_hommes">[1]Données_EM!$BK$4:$BK$1042</definedName>
    <definedName name="source_acquisition_nourriture_achatvoisin">[1]Données_EM!$DU$4:$DU$1042</definedName>
    <definedName name="source_acquisition_nourriture_autre">[1]Données_EM!$EB$4:$EB$1042</definedName>
    <definedName name="source_acquisition_nourriture_cueillette_chasse_peche">[1]Données_EM!$DT$4:$DT$1042</definedName>
    <definedName name="source_acquisition_nourriture_echangetravailnourriture">[1]Données_EM!$DX$4:$DX$1042</definedName>
    <definedName name="source_acquisition_nourriture_emprunter_de_nourriture_aupre_de_gens_etrangers">[1]Données_EM!$DZ$4:$DZ$1042</definedName>
    <definedName name="source_acquisition_nourriture_emprunts_de_nourriture_aupres_de_relatifs_hotes">[1]Données_EM!$DY$4:$DY$1042</definedName>
    <definedName name="source_acquisition_nourriture_marche">[1]Données_EM!$DR$4:$DR$1042</definedName>
    <definedName name="source_acquisition_nourriture_ne_sait_pas">[1]Données_EM!$EC$4:$EC$1042</definedName>
    <definedName name="source_acquisition_nourriture_ne_se_prononce_pas">[1]Données_EM!$ED$4:$ED$1042</definedName>
    <definedName name="source_acquisition_nourriture_petit_commerce">[1]Données_EM!$DV$4:$DV$1042</definedName>
    <definedName name="source_acquisition_nourriture_production_personnelle">[1]Données_EM!$DO$4:$DO$1042</definedName>
    <definedName name="source_acquisition_nourriture_recu_comme_cadeau_amis_relatifs">[1]Données_EM!$DQ$4:$DQ$1042</definedName>
    <definedName name="source_acquisition_nourriture_recu_comme_une_aide_alimentaire_du_gouvernement_ONG_ONU">[1]Données_EM!$DP$4:$DP$1042</definedName>
    <definedName name="source_acquisition_nourriture_travail_ou_troc_pour_de_la_nourriture">[1]Données_EM!$DS$4:$DS$1042</definedName>
    <definedName name="source_acquisition_nourriture_ventebraisecharbon">[1]Données_EM!$DW$4:$DW$1042</definedName>
    <definedName name="source_acquisition_nourriture_zakat_don_charitable_nourriture_offrande">[1]Données_EM!$EA$4:$EA$1042</definedName>
    <definedName name="source_revenu_2_dernieres_semaines">[1]Données_EM!$DE$4:$DE$1042</definedName>
    <definedName name="statut_menage">[1]Données_EM!$AQ$4:$AQ$1042</definedName>
    <definedName name="structure_soins_femmes">[1]Données_EM!$HW$4:$HW$1042</definedName>
    <definedName name="structure_soins_hommes">[1]Données_EM!$HU$4:$HU$1042</definedName>
    <definedName name="temps_pour_chercher_eau">[1]Données_EM!$GO$4:$GO$1042</definedName>
    <definedName name="temps_poursendre_ecole">[1]Données_EM!$JO$4:$JO$1042</definedName>
    <definedName name="temps_serendre_structuresanit">[1]Données_EM!$HY$4:$HY$1042</definedName>
    <definedName name="total_personne_menage">[1]Données_EM!$CF$4:$CF$1042</definedName>
    <definedName name="type_abris_menage_autre">[1]Données_EM!$FQ$4:$FQ$1042</definedName>
    <definedName name="type_latrine_menage">[1]Données_EM!$HO$4:$HO$1042</definedName>
    <definedName name="type_logement">[1]Données_EM!$FR$4:$FR$1042</definedName>
    <definedName name="typeassistancerecu_abris">[1]Données_EM!$KF$4:$KF$1042</definedName>
    <definedName name="typeassistancerecu_agr">[1]Données_EM!$KL$4:$KL$1042</definedName>
    <definedName name="typeassistancerecu_ame">[1]Données_EM!$KG$4:$KG$1042</definedName>
    <definedName name="typeassistancerecu_autre">[1]Données_EM!$KQ$4:$KQ$1042</definedName>
    <definedName name="typeassistancerecu_cash">[1]Données_EM!$KP$4:$KP$1042</definedName>
    <definedName name="typeassistancerecu_cohesionsoc">[1]Données_EM!$KN$4:$KN$1042</definedName>
    <definedName name="typeassistancerecu_communication">[1]Données_EM!$KO$4:$KO$1042</definedName>
    <definedName name="typeassistancerecu_educat">[1]Données_EM!$KJ$4:$KJ$1042</definedName>
    <definedName name="typeassistancerecu_eha">[1]Données_EM!$KH$4:$KH$1042</definedName>
    <definedName name="typeassistancerecu_nesaitpas">[1]Données_EM!$KR$4:$KR$1042</definedName>
    <definedName name="typeassistancerecu_neseprononcepas">[1]Données_EM!$KS$4:$KS$1042</definedName>
    <definedName name="typeassistancerecu_nourriture">[1]Données_EM!$KK$4:$KK$1042</definedName>
    <definedName name="typeassistancerecu_nutrition">[1]Données_EM!$KE$4:$KE$1042</definedName>
    <definedName name="typeassistancerecu_pas_aiderecue">[1]Données_EM!$KD$4:$KD$1042</definedName>
    <definedName name="typeassistancerecu_protection">[1]Données_EM!$KM$4:$KM$1042</definedName>
    <definedName name="typeassistancerecu_sante">[1]Données_EM!$KI$4:$KI$1042</definedName>
    <definedName name="violences_sex_communaute_abus_psy_emo">[1]Données_EM!$JL$4:$JL$1042</definedName>
    <definedName name="violences_sex_communaute_agression">[1]Données_EM!$JH$4:$JH$1042</definedName>
    <definedName name="violences_sex_communaute_aucun_cas">[1]Données_EM!$JE$4:$JE$1042</definedName>
    <definedName name="violences_sex_communaute_deni_acces_services">[1]Données_EM!$JK$4:$JK$1042</definedName>
    <definedName name="violences_sex_communaute_mariage_force">[1]Données_EM!$JJ$4:$JJ$1042</definedName>
    <definedName name="violences_sex_communaute_nsnr">[1]Données_EM!$JF$4:$JF$1042</definedName>
    <definedName name="violences_sex_communaute_viol">[1]Données_EM!$JG$4:$JG$1042</definedName>
    <definedName name="violences_sex_communaute_violence_harcelement">[1]Données_EM!$JI$4:$JI$1042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41" i="1" l="1"/>
  <c r="G1141" i="1"/>
  <c r="F1141" i="1"/>
  <c r="E1141" i="1"/>
  <c r="D1141" i="1"/>
  <c r="H1140" i="1"/>
  <c r="G1140" i="1"/>
  <c r="F1140" i="1"/>
  <c r="E1140" i="1"/>
  <c r="D1140" i="1"/>
  <c r="C1140" i="1"/>
  <c r="B1140" i="1"/>
  <c r="A1140" i="1"/>
  <c r="H1139" i="1"/>
  <c r="G1139" i="1"/>
  <c r="H1138" i="1"/>
  <c r="G1138" i="1"/>
  <c r="H1137" i="1"/>
  <c r="G1137" i="1"/>
  <c r="H1136" i="1"/>
  <c r="G1136" i="1"/>
  <c r="H1135" i="1"/>
  <c r="G1135" i="1"/>
  <c r="A1067" i="1"/>
  <c r="A1057" i="1"/>
  <c r="F1054" i="1"/>
  <c r="F1053" i="1"/>
  <c r="F1052" i="1"/>
  <c r="F1051" i="1"/>
  <c r="F1050" i="1"/>
  <c r="F1049" i="1"/>
  <c r="F1048" i="1"/>
  <c r="F1047" i="1"/>
  <c r="F1046" i="1"/>
  <c r="F1045" i="1"/>
  <c r="F1044" i="1"/>
  <c r="F1043" i="1"/>
  <c r="F1042" i="1"/>
  <c r="F1041" i="1"/>
  <c r="F1040" i="1"/>
  <c r="F1037" i="1"/>
  <c r="F1036" i="1"/>
  <c r="F1035" i="1"/>
  <c r="F1034" i="1"/>
  <c r="F1033" i="1"/>
  <c r="F1032" i="1"/>
  <c r="F1031" i="1"/>
  <c r="F1030" i="1"/>
  <c r="F1029" i="1"/>
  <c r="F1028" i="1"/>
  <c r="F1027" i="1"/>
  <c r="F1026" i="1"/>
  <c r="F1025" i="1"/>
  <c r="F1024" i="1"/>
  <c r="F1021" i="1"/>
  <c r="F1020" i="1"/>
  <c r="F1019" i="1"/>
  <c r="F1018" i="1"/>
  <c r="F1017" i="1"/>
  <c r="F1016" i="1"/>
  <c r="F1015" i="1"/>
  <c r="F1014" i="1"/>
  <c r="F1013" i="1"/>
  <c r="F1012" i="1"/>
  <c r="F1011" i="1"/>
  <c r="F1003" i="1"/>
  <c r="F1002" i="1"/>
  <c r="F1001" i="1"/>
  <c r="F1000" i="1"/>
  <c r="F999" i="1"/>
  <c r="F998" i="1"/>
  <c r="G995" i="1"/>
  <c r="G994" i="1"/>
  <c r="G993" i="1"/>
  <c r="G992" i="1"/>
  <c r="G991" i="1"/>
  <c r="G990" i="1"/>
  <c r="G989" i="1"/>
  <c r="G988" i="1"/>
  <c r="G987" i="1"/>
  <c r="G986" i="1"/>
  <c r="G985" i="1"/>
  <c r="G984" i="1"/>
  <c r="G983" i="1"/>
  <c r="G982" i="1"/>
  <c r="G981" i="1"/>
  <c r="G980" i="1"/>
  <c r="G977" i="1"/>
  <c r="F977" i="1"/>
  <c r="G976" i="1"/>
  <c r="F976" i="1"/>
  <c r="G975" i="1"/>
  <c r="F975" i="1"/>
  <c r="G974" i="1"/>
  <c r="F974" i="1"/>
  <c r="G973" i="1"/>
  <c r="F973" i="1"/>
  <c r="G972" i="1"/>
  <c r="F972" i="1"/>
  <c r="G971" i="1"/>
  <c r="F971" i="1"/>
  <c r="G970" i="1"/>
  <c r="F970" i="1"/>
  <c r="G969" i="1"/>
  <c r="F969" i="1"/>
  <c r="G968" i="1"/>
  <c r="F968" i="1"/>
  <c r="G967" i="1"/>
  <c r="F967" i="1"/>
  <c r="G966" i="1"/>
  <c r="F966" i="1"/>
  <c r="G965" i="1"/>
  <c r="F965" i="1"/>
  <c r="G964" i="1"/>
  <c r="F964" i="1"/>
  <c r="G963" i="1"/>
  <c r="F963" i="1"/>
  <c r="F962" i="1"/>
  <c r="G959" i="1"/>
  <c r="G957" i="1"/>
  <c r="A944" i="1"/>
  <c r="G940" i="1"/>
  <c r="G939" i="1"/>
  <c r="G936" i="1"/>
  <c r="G935" i="1"/>
  <c r="G932" i="1"/>
  <c r="G931" i="1"/>
  <c r="G927" i="1"/>
  <c r="F927" i="1"/>
  <c r="G926" i="1"/>
  <c r="F926" i="1"/>
  <c r="G925" i="1"/>
  <c r="F925" i="1"/>
  <c r="G924" i="1"/>
  <c r="F924" i="1"/>
  <c r="G923" i="1"/>
  <c r="F923" i="1"/>
  <c r="G922" i="1"/>
  <c r="F922" i="1"/>
  <c r="G921" i="1"/>
  <c r="F921" i="1"/>
  <c r="G920" i="1"/>
  <c r="F920" i="1"/>
  <c r="G919" i="1"/>
  <c r="F919" i="1"/>
  <c r="F918" i="1"/>
  <c r="F917" i="1"/>
  <c r="G916" i="1"/>
  <c r="F916" i="1"/>
  <c r="G915" i="1"/>
  <c r="F915" i="1"/>
  <c r="G914" i="1"/>
  <c r="F914" i="1"/>
  <c r="G913" i="1"/>
  <c r="F913" i="1"/>
  <c r="G912" i="1"/>
  <c r="F912" i="1"/>
  <c r="G911" i="1"/>
  <c r="F911" i="1"/>
  <c r="F906" i="1"/>
  <c r="F905" i="1"/>
  <c r="F904" i="1"/>
  <c r="F903" i="1"/>
  <c r="F902" i="1"/>
  <c r="F901" i="1"/>
  <c r="F900" i="1"/>
  <c r="F899" i="1"/>
  <c r="F898" i="1"/>
  <c r="F897" i="1"/>
  <c r="F896" i="1"/>
  <c r="F895" i="1"/>
  <c r="H891" i="1"/>
  <c r="F891" i="1"/>
  <c r="F890" i="1"/>
  <c r="F889" i="1"/>
  <c r="F888" i="1"/>
  <c r="F887" i="1"/>
  <c r="G884" i="1"/>
  <c r="G883" i="1"/>
  <c r="G882" i="1"/>
  <c r="G881" i="1"/>
  <c r="G880" i="1"/>
  <c r="G877" i="1"/>
  <c r="F875" i="1"/>
  <c r="F874" i="1"/>
  <c r="F873" i="1"/>
  <c r="F870" i="1"/>
  <c r="A870" i="1"/>
  <c r="F869" i="1"/>
  <c r="A869" i="1"/>
  <c r="F868" i="1"/>
  <c r="A868" i="1"/>
  <c r="G865" i="1"/>
  <c r="G863" i="1"/>
  <c r="A851" i="1"/>
  <c r="G848" i="1"/>
  <c r="G847" i="1"/>
  <c r="G846" i="1"/>
  <c r="G845" i="1"/>
  <c r="G844" i="1"/>
  <c r="G843" i="1"/>
  <c r="G842" i="1"/>
  <c r="G841" i="1"/>
  <c r="G840" i="1"/>
  <c r="G839" i="1"/>
  <c r="G838" i="1"/>
  <c r="G837" i="1"/>
  <c r="G836" i="1"/>
  <c r="G835" i="1"/>
  <c r="G834" i="1"/>
  <c r="G833" i="1"/>
  <c r="G832" i="1"/>
  <c r="G831" i="1"/>
  <c r="G830" i="1"/>
  <c r="G829" i="1"/>
  <c r="G828" i="1"/>
  <c r="G827" i="1"/>
  <c r="G826" i="1"/>
  <c r="G825" i="1"/>
  <c r="G822" i="1"/>
  <c r="G820" i="1"/>
  <c r="G819" i="1"/>
  <c r="G818" i="1"/>
  <c r="G817" i="1"/>
  <c r="G816" i="1"/>
  <c r="G815" i="1"/>
  <c r="G814" i="1"/>
  <c r="G813" i="1"/>
  <c r="G810" i="1"/>
  <c r="F808" i="1"/>
  <c r="F807" i="1"/>
  <c r="F806" i="1"/>
  <c r="F805" i="1"/>
  <c r="F804" i="1"/>
  <c r="F803" i="1"/>
  <c r="F802" i="1"/>
  <c r="F801" i="1"/>
  <c r="G798" i="1"/>
  <c r="G793" i="1"/>
  <c r="F791" i="1"/>
  <c r="F790" i="1"/>
  <c r="F789" i="1"/>
  <c r="F788" i="1"/>
  <c r="F787" i="1"/>
  <c r="F786" i="1"/>
  <c r="F785" i="1"/>
  <c r="F782" i="1"/>
  <c r="F781" i="1"/>
  <c r="F780" i="1"/>
  <c r="F779" i="1"/>
  <c r="F778" i="1"/>
  <c r="F777" i="1"/>
  <c r="F776" i="1"/>
  <c r="H773" i="1"/>
  <c r="G773" i="1"/>
  <c r="F773" i="1"/>
  <c r="E773" i="1"/>
  <c r="H772" i="1"/>
  <c r="G772" i="1"/>
  <c r="F772" i="1"/>
  <c r="E772" i="1"/>
  <c r="H771" i="1"/>
  <c r="G771" i="1"/>
  <c r="F771" i="1"/>
  <c r="E771" i="1"/>
  <c r="H770" i="1"/>
  <c r="G770" i="1"/>
  <c r="F770" i="1"/>
  <c r="E770" i="1"/>
  <c r="H769" i="1"/>
  <c r="G769" i="1"/>
  <c r="F769" i="1"/>
  <c r="E769" i="1"/>
  <c r="H768" i="1"/>
  <c r="G768" i="1"/>
  <c r="F768" i="1"/>
  <c r="E768" i="1"/>
  <c r="H767" i="1"/>
  <c r="G767" i="1"/>
  <c r="F767" i="1"/>
  <c r="E767" i="1"/>
  <c r="H766" i="1"/>
  <c r="G766" i="1"/>
  <c r="F766" i="1"/>
  <c r="E766" i="1"/>
  <c r="H765" i="1"/>
  <c r="G765" i="1"/>
  <c r="F765" i="1"/>
  <c r="E765" i="1"/>
  <c r="H764" i="1"/>
  <c r="G764" i="1"/>
  <c r="F764" i="1"/>
  <c r="E764" i="1"/>
  <c r="H763" i="1"/>
  <c r="G763" i="1"/>
  <c r="F763" i="1"/>
  <c r="E763" i="1"/>
  <c r="H762" i="1"/>
  <c r="G762" i="1"/>
  <c r="F762" i="1"/>
  <c r="E762" i="1"/>
  <c r="H761" i="1"/>
  <c r="G761" i="1"/>
  <c r="F761" i="1"/>
  <c r="E761" i="1"/>
  <c r="H760" i="1"/>
  <c r="G760" i="1"/>
  <c r="F760" i="1"/>
  <c r="E760" i="1"/>
  <c r="H759" i="1"/>
  <c r="G759" i="1"/>
  <c r="F759" i="1"/>
  <c r="E759" i="1"/>
  <c r="H758" i="1"/>
  <c r="G758" i="1"/>
  <c r="F758" i="1"/>
  <c r="E758" i="1"/>
  <c r="H757" i="1"/>
  <c r="G757" i="1"/>
  <c r="F757" i="1"/>
  <c r="E757" i="1"/>
  <c r="H756" i="1"/>
  <c r="G756" i="1"/>
  <c r="F756" i="1"/>
  <c r="E756" i="1"/>
  <c r="H755" i="1"/>
  <c r="G755" i="1"/>
  <c r="F755" i="1"/>
  <c r="E755" i="1"/>
  <c r="H754" i="1"/>
  <c r="G754" i="1"/>
  <c r="F754" i="1"/>
  <c r="E754" i="1"/>
  <c r="F748" i="1"/>
  <c r="F747" i="1"/>
  <c r="F746" i="1"/>
  <c r="F745" i="1"/>
  <c r="G742" i="1"/>
  <c r="G741" i="1"/>
  <c r="F740" i="1"/>
  <c r="G737" i="1"/>
  <c r="A725" i="1"/>
  <c r="G722" i="1"/>
  <c r="G721" i="1"/>
  <c r="G720" i="1"/>
  <c r="G718" i="1"/>
  <c r="F718" i="1"/>
  <c r="G717" i="1"/>
  <c r="F717" i="1"/>
  <c r="G716" i="1"/>
  <c r="F716" i="1"/>
  <c r="G715" i="1"/>
  <c r="F715" i="1"/>
  <c r="G714" i="1"/>
  <c r="F714" i="1"/>
  <c r="G713" i="1"/>
  <c r="F713" i="1"/>
  <c r="G712" i="1"/>
  <c r="F712" i="1"/>
  <c r="G711" i="1"/>
  <c r="F711" i="1"/>
  <c r="G710" i="1"/>
  <c r="F710" i="1"/>
  <c r="G709" i="1"/>
  <c r="F709" i="1"/>
  <c r="F704" i="1"/>
  <c r="F703" i="1"/>
  <c r="F702" i="1"/>
  <c r="F698" i="1"/>
  <c r="F697" i="1"/>
  <c r="H696" i="1"/>
  <c r="F696" i="1"/>
  <c r="G692" i="1"/>
  <c r="G691" i="1"/>
  <c r="G690" i="1"/>
  <c r="G689" i="1"/>
  <c r="G688" i="1"/>
  <c r="G687" i="1"/>
  <c r="G686" i="1"/>
  <c r="G685" i="1"/>
  <c r="G684" i="1"/>
  <c r="G683" i="1"/>
  <c r="G682" i="1"/>
  <c r="G681" i="1"/>
  <c r="G678" i="1"/>
  <c r="G674" i="1"/>
  <c r="G673" i="1"/>
  <c r="G672" i="1"/>
  <c r="G671" i="1"/>
  <c r="G670" i="1"/>
  <c r="G669" i="1"/>
  <c r="F666" i="1"/>
  <c r="F665" i="1"/>
  <c r="F664" i="1"/>
  <c r="F663" i="1"/>
  <c r="G660" i="1"/>
  <c r="F657" i="1"/>
  <c r="F656" i="1"/>
  <c r="F655" i="1"/>
  <c r="F654" i="1"/>
  <c r="F651" i="1"/>
  <c r="F650" i="1"/>
  <c r="F649" i="1"/>
  <c r="F648" i="1"/>
  <c r="G645" i="1"/>
  <c r="A630" i="1"/>
  <c r="F627" i="1"/>
  <c r="F626" i="1"/>
  <c r="F625" i="1"/>
  <c r="F624" i="1"/>
  <c r="F623" i="1"/>
  <c r="G620" i="1"/>
  <c r="G615" i="1"/>
  <c r="G614" i="1"/>
  <c r="G613" i="1"/>
  <c r="G612" i="1"/>
  <c r="G611" i="1"/>
  <c r="G610" i="1"/>
  <c r="F607" i="1"/>
  <c r="F606" i="1"/>
  <c r="F605" i="1"/>
  <c r="F604" i="1"/>
  <c r="F601" i="1"/>
  <c r="F600" i="1"/>
  <c r="F599" i="1"/>
  <c r="F598" i="1"/>
  <c r="G595" i="1"/>
  <c r="G593" i="1"/>
  <c r="F591" i="1"/>
  <c r="F590" i="1"/>
  <c r="F589" i="1"/>
  <c r="F586" i="1"/>
  <c r="F585" i="1"/>
  <c r="F584" i="1"/>
  <c r="F583" i="1"/>
  <c r="F582" i="1"/>
  <c r="F581" i="1"/>
  <c r="F580" i="1"/>
  <c r="F577" i="1"/>
  <c r="F576" i="1"/>
  <c r="F575" i="1"/>
  <c r="F574" i="1"/>
  <c r="F573" i="1"/>
  <c r="F572" i="1"/>
  <c r="F571" i="1"/>
  <c r="G568" i="1"/>
  <c r="G563" i="1"/>
  <c r="F563" i="1"/>
  <c r="G562" i="1"/>
  <c r="F562" i="1"/>
  <c r="G561" i="1"/>
  <c r="F561" i="1"/>
  <c r="G560" i="1"/>
  <c r="F560" i="1"/>
  <c r="G559" i="1"/>
  <c r="F559" i="1"/>
  <c r="G558" i="1"/>
  <c r="F558" i="1"/>
  <c r="G557" i="1"/>
  <c r="F557" i="1"/>
  <c r="G556" i="1"/>
  <c r="F556" i="1"/>
  <c r="G555" i="1"/>
  <c r="F555" i="1"/>
  <c r="G554" i="1"/>
  <c r="F554" i="1"/>
  <c r="G553" i="1"/>
  <c r="F553" i="1"/>
  <c r="G552" i="1"/>
  <c r="F552" i="1"/>
  <c r="F549" i="1"/>
  <c r="F548" i="1"/>
  <c r="F547" i="1"/>
  <c r="G544" i="1"/>
  <c r="F542" i="1"/>
  <c r="F541" i="1"/>
  <c r="F540" i="1"/>
  <c r="F539" i="1"/>
  <c r="H536" i="1"/>
  <c r="F536" i="1"/>
  <c r="F533" i="1"/>
  <c r="F532" i="1"/>
  <c r="F531" i="1"/>
  <c r="G515" i="1"/>
  <c r="A501" i="1"/>
  <c r="F497" i="1"/>
  <c r="F496" i="1"/>
  <c r="F495" i="1"/>
  <c r="F494" i="1"/>
  <c r="F493" i="1"/>
  <c r="F490" i="1"/>
  <c r="F489" i="1"/>
  <c r="F488" i="1"/>
  <c r="F487" i="1"/>
  <c r="A474" i="1"/>
  <c r="F471" i="1"/>
  <c r="F470" i="1"/>
  <c r="F469" i="1"/>
  <c r="F468" i="1"/>
  <c r="F467" i="1"/>
  <c r="F466" i="1"/>
  <c r="F465" i="1"/>
  <c r="F464" i="1"/>
  <c r="F463" i="1"/>
  <c r="F462" i="1"/>
  <c r="F461" i="1"/>
  <c r="F460" i="1"/>
  <c r="F459" i="1"/>
  <c r="F458" i="1"/>
  <c r="F457" i="1"/>
  <c r="F453" i="1"/>
  <c r="F452" i="1"/>
  <c r="H451" i="1"/>
  <c r="F451" i="1"/>
  <c r="G448" i="1"/>
  <c r="G446" i="1"/>
  <c r="F446" i="1"/>
  <c r="G445" i="1"/>
  <c r="F445" i="1"/>
  <c r="G444" i="1"/>
  <c r="F444" i="1"/>
  <c r="G443" i="1"/>
  <c r="F443" i="1"/>
  <c r="G442" i="1"/>
  <c r="F442" i="1"/>
  <c r="G441" i="1"/>
  <c r="F441" i="1"/>
  <c r="G440" i="1"/>
  <c r="F440" i="1"/>
  <c r="G439" i="1"/>
  <c r="F439" i="1"/>
  <c r="G438" i="1"/>
  <c r="F438" i="1"/>
  <c r="G435" i="1"/>
  <c r="F433" i="1"/>
  <c r="F432" i="1"/>
  <c r="F431" i="1"/>
  <c r="F430" i="1"/>
  <c r="F429" i="1"/>
  <c r="F428" i="1"/>
  <c r="F427" i="1"/>
  <c r="F426" i="1"/>
  <c r="F425" i="1"/>
  <c r="G422" i="1"/>
  <c r="A407" i="1"/>
  <c r="F403" i="1"/>
  <c r="F402" i="1"/>
  <c r="F401" i="1"/>
  <c r="F397" i="1"/>
  <c r="F396" i="1"/>
  <c r="F395" i="1"/>
  <c r="F391" i="1"/>
  <c r="F390" i="1"/>
  <c r="F389" i="1"/>
  <c r="F388" i="1"/>
  <c r="F384" i="1"/>
  <c r="F383" i="1"/>
  <c r="F382" i="1"/>
  <c r="F381" i="1"/>
  <c r="F377" i="1"/>
  <c r="F376" i="1"/>
  <c r="F375" i="1"/>
  <c r="F374" i="1"/>
  <c r="F373" i="1"/>
  <c r="F372" i="1"/>
  <c r="F371" i="1"/>
  <c r="F370" i="1"/>
  <c r="F369" i="1"/>
  <c r="F368" i="1"/>
  <c r="F367" i="1"/>
  <c r="F366" i="1"/>
  <c r="F365" i="1"/>
  <c r="F364" i="1"/>
  <c r="F363" i="1"/>
  <c r="F362" i="1"/>
  <c r="G359" i="1"/>
  <c r="G354" i="1"/>
  <c r="G353" i="1"/>
  <c r="G352" i="1"/>
  <c r="G351" i="1"/>
  <c r="G350" i="1"/>
  <c r="G346" i="1"/>
  <c r="F346" i="1"/>
  <c r="G345" i="1"/>
  <c r="F345" i="1"/>
  <c r="G344" i="1"/>
  <c r="F344" i="1"/>
  <c r="G343" i="1"/>
  <c r="F343" i="1"/>
  <c r="G339" i="1"/>
  <c r="F336" i="1"/>
  <c r="F335" i="1"/>
  <c r="F334" i="1"/>
  <c r="F333" i="1"/>
  <c r="F330" i="1"/>
  <c r="F329" i="1"/>
  <c r="F328" i="1"/>
  <c r="F327" i="1"/>
  <c r="G324" i="1"/>
  <c r="G323" i="1"/>
  <c r="F321" i="1"/>
  <c r="F320" i="1"/>
  <c r="F319" i="1"/>
  <c r="F318" i="1"/>
  <c r="G315" i="1"/>
  <c r="F315" i="1"/>
  <c r="G314" i="1"/>
  <c r="F314" i="1"/>
  <c r="G313" i="1"/>
  <c r="F313" i="1"/>
  <c r="G312" i="1"/>
  <c r="F312" i="1"/>
  <c r="G311" i="1"/>
  <c r="F311" i="1"/>
  <c r="G310" i="1"/>
  <c r="F310" i="1"/>
  <c r="G309" i="1"/>
  <c r="F309" i="1"/>
  <c r="G308" i="1"/>
  <c r="F308" i="1"/>
  <c r="G307" i="1"/>
  <c r="F307" i="1"/>
  <c r="G306" i="1"/>
  <c r="F306" i="1"/>
  <c r="G305" i="1"/>
  <c r="F305" i="1"/>
  <c r="G304" i="1"/>
  <c r="F304" i="1"/>
  <c r="G303" i="1"/>
  <c r="F303" i="1"/>
  <c r="G300" i="1"/>
  <c r="A289" i="1"/>
  <c r="C286" i="1"/>
  <c r="C285" i="1"/>
  <c r="C284" i="1"/>
  <c r="C279" i="1"/>
  <c r="C278" i="1"/>
  <c r="C280" i="1" s="1"/>
  <c r="E274" i="1"/>
  <c r="D274" i="1"/>
  <c r="D279" i="1" s="1"/>
  <c r="C274" i="1"/>
  <c r="D273" i="1"/>
  <c r="D275" i="1" s="1"/>
  <c r="C273" i="1"/>
  <c r="E273" i="1" s="1"/>
  <c r="E275" i="1" s="1"/>
  <c r="C270" i="1"/>
  <c r="E269" i="1"/>
  <c r="E279" i="1" s="1"/>
  <c r="D269" i="1"/>
  <c r="C269" i="1"/>
  <c r="E268" i="1"/>
  <c r="E278" i="1" s="1"/>
  <c r="E280" i="1" s="1"/>
  <c r="D268" i="1"/>
  <c r="D278" i="1" s="1"/>
  <c r="D280" i="1" s="1"/>
  <c r="C268" i="1"/>
  <c r="C261" i="1"/>
  <c r="D260" i="1"/>
  <c r="C260" i="1"/>
  <c r="D259" i="1"/>
  <c r="C259" i="1"/>
  <c r="D258" i="1"/>
  <c r="D261" i="1" s="1"/>
  <c r="C258" i="1"/>
  <c r="G254" i="1"/>
  <c r="F254" i="1"/>
  <c r="C254" i="1"/>
  <c r="H253" i="1"/>
  <c r="G253" i="1"/>
  <c r="F253" i="1"/>
  <c r="E253" i="1"/>
  <c r="D253" i="1"/>
  <c r="C253" i="1"/>
  <c r="H252" i="1"/>
  <c r="G252" i="1"/>
  <c r="F252" i="1"/>
  <c r="E252" i="1"/>
  <c r="D252" i="1"/>
  <c r="C252" i="1"/>
  <c r="H251" i="1"/>
  <c r="H254" i="1" s="1"/>
  <c r="G251" i="1"/>
  <c r="F251" i="1"/>
  <c r="E251" i="1"/>
  <c r="E254" i="1" s="1"/>
  <c r="D251" i="1"/>
  <c r="D254" i="1" s="1"/>
  <c r="C251" i="1"/>
  <c r="G248" i="1"/>
  <c r="F248" i="1"/>
  <c r="C248" i="1"/>
  <c r="H247" i="1"/>
  <c r="G247" i="1"/>
  <c r="F247" i="1"/>
  <c r="E247" i="1"/>
  <c r="D247" i="1"/>
  <c r="C247" i="1"/>
  <c r="H246" i="1"/>
  <c r="G246" i="1"/>
  <c r="F246" i="1"/>
  <c r="E246" i="1"/>
  <c r="D246" i="1"/>
  <c r="C246" i="1"/>
  <c r="H245" i="1"/>
  <c r="H248" i="1" s="1"/>
  <c r="G245" i="1"/>
  <c r="F245" i="1"/>
  <c r="E245" i="1"/>
  <c r="E248" i="1" s="1"/>
  <c r="D245" i="1"/>
  <c r="D248" i="1" s="1"/>
  <c r="C245" i="1"/>
  <c r="G242" i="1"/>
  <c r="F242" i="1"/>
  <c r="C242" i="1"/>
  <c r="H241" i="1"/>
  <c r="G241" i="1"/>
  <c r="F241" i="1"/>
  <c r="E241" i="1"/>
  <c r="D241" i="1"/>
  <c r="C241" i="1"/>
  <c r="H240" i="1"/>
  <c r="G240" i="1"/>
  <c r="F240" i="1"/>
  <c r="E240" i="1"/>
  <c r="D240" i="1"/>
  <c r="C240" i="1"/>
  <c r="H239" i="1"/>
  <c r="H242" i="1" s="1"/>
  <c r="G239" i="1"/>
  <c r="F239" i="1"/>
  <c r="E239" i="1"/>
  <c r="E242" i="1" s="1"/>
  <c r="D239" i="1"/>
  <c r="D242" i="1" s="1"/>
  <c r="C239" i="1"/>
  <c r="F227" i="1"/>
  <c r="H227" i="1" s="1"/>
  <c r="E227" i="1"/>
  <c r="D227" i="1"/>
  <c r="C227" i="1"/>
  <c r="H226" i="1"/>
  <c r="F226" i="1"/>
  <c r="G226" i="1" s="1"/>
  <c r="H225" i="1"/>
  <c r="G225" i="1"/>
  <c r="F225" i="1"/>
  <c r="G224" i="1"/>
  <c r="F224" i="1"/>
  <c r="H224" i="1" s="1"/>
  <c r="F223" i="1"/>
  <c r="H223" i="1" s="1"/>
  <c r="H222" i="1"/>
  <c r="F222" i="1"/>
  <c r="G222" i="1" s="1"/>
  <c r="H221" i="1"/>
  <c r="G221" i="1"/>
  <c r="F221" i="1"/>
  <c r="G217" i="1"/>
  <c r="H207" i="1"/>
  <c r="H206" i="1"/>
  <c r="F204" i="1"/>
  <c r="H201" i="1"/>
  <c r="G201" i="1"/>
  <c r="F201" i="1"/>
  <c r="H196" i="1"/>
  <c r="G196" i="1"/>
  <c r="F196" i="1"/>
  <c r="H193" i="1"/>
  <c r="G193" i="1"/>
  <c r="F193" i="1"/>
  <c r="H190" i="1"/>
  <c r="G190" i="1"/>
  <c r="F190" i="1"/>
  <c r="H188" i="1"/>
  <c r="G188" i="1"/>
  <c r="F188" i="1"/>
  <c r="H187" i="1"/>
  <c r="G187" i="1"/>
  <c r="F187" i="1"/>
  <c r="H186" i="1"/>
  <c r="G186" i="1"/>
  <c r="F186" i="1"/>
  <c r="A186" i="1"/>
  <c r="H185" i="1"/>
  <c r="G185" i="1"/>
  <c r="F185" i="1"/>
  <c r="H184" i="1"/>
  <c r="G184" i="1"/>
  <c r="F184" i="1"/>
  <c r="H181" i="1"/>
  <c r="G181" i="1"/>
  <c r="F181" i="1"/>
  <c r="H180" i="1"/>
  <c r="G180" i="1"/>
  <c r="F180" i="1"/>
  <c r="H179" i="1"/>
  <c r="G179" i="1"/>
  <c r="F179" i="1"/>
  <c r="H178" i="1"/>
  <c r="G178" i="1"/>
  <c r="F178" i="1"/>
  <c r="H177" i="1"/>
  <c r="G177" i="1"/>
  <c r="F177" i="1"/>
  <c r="H169" i="1"/>
  <c r="G169" i="1"/>
  <c r="F169" i="1"/>
  <c r="E169" i="1"/>
  <c r="D169" i="1"/>
  <c r="H168" i="1"/>
  <c r="G168" i="1"/>
  <c r="F168" i="1"/>
  <c r="E168" i="1"/>
  <c r="D168" i="1"/>
  <c r="H167" i="1"/>
  <c r="G167" i="1"/>
  <c r="F167" i="1"/>
  <c r="E167" i="1"/>
  <c r="D167" i="1"/>
  <c r="H166" i="1"/>
  <c r="G166" i="1"/>
  <c r="F166" i="1"/>
  <c r="E166" i="1"/>
  <c r="D166" i="1"/>
  <c r="H165" i="1"/>
  <c r="G165" i="1"/>
  <c r="F165" i="1"/>
  <c r="E165" i="1"/>
  <c r="E170" i="1" s="1"/>
  <c r="D165" i="1"/>
  <c r="H164" i="1"/>
  <c r="H170" i="1" s="1"/>
  <c r="G164" i="1"/>
  <c r="G170" i="1" s="1"/>
  <c r="F164" i="1"/>
  <c r="F170" i="1" s="1"/>
  <c r="E164" i="1"/>
  <c r="D164" i="1"/>
  <c r="H160" i="1"/>
  <c r="G160" i="1"/>
  <c r="F160" i="1"/>
  <c r="H159" i="1"/>
  <c r="G159" i="1"/>
  <c r="F159" i="1"/>
  <c r="H158" i="1"/>
  <c r="G158" i="1"/>
  <c r="F158" i="1"/>
  <c r="H157" i="1"/>
  <c r="G157" i="1"/>
  <c r="F157" i="1"/>
  <c r="E154" i="1"/>
  <c r="H153" i="1"/>
  <c r="G153" i="1"/>
  <c r="F153" i="1"/>
  <c r="E153" i="1"/>
  <c r="G152" i="1"/>
  <c r="F152" i="1"/>
  <c r="E152" i="1"/>
  <c r="G151" i="1"/>
  <c r="F151" i="1"/>
  <c r="E151" i="1"/>
  <c r="G150" i="1"/>
  <c r="F150" i="1"/>
  <c r="E150" i="1"/>
  <c r="E149" i="1"/>
  <c r="A149" i="1"/>
  <c r="G145" i="1"/>
  <c r="G144" i="1"/>
  <c r="G143" i="1"/>
  <c r="G142" i="1"/>
  <c r="G141" i="1"/>
  <c r="G140" i="1"/>
  <c r="G139" i="1"/>
  <c r="G138" i="1"/>
  <c r="G137" i="1"/>
  <c r="G136" i="1"/>
  <c r="G135" i="1"/>
  <c r="G134" i="1"/>
  <c r="G133" i="1"/>
  <c r="G132" i="1"/>
  <c r="G131" i="1"/>
  <c r="G130" i="1"/>
  <c r="H128" i="1"/>
  <c r="G125" i="1"/>
  <c r="G124" i="1"/>
  <c r="G123" i="1"/>
  <c r="G122" i="1"/>
  <c r="G121" i="1"/>
  <c r="G120" i="1"/>
  <c r="A110" i="1"/>
  <c r="H105" i="1"/>
  <c r="G105" i="1"/>
  <c r="F105" i="1"/>
  <c r="E105" i="1"/>
  <c r="D105" i="1"/>
  <c r="H104" i="1"/>
  <c r="G104" i="1"/>
  <c r="F104" i="1"/>
  <c r="E104" i="1"/>
  <c r="D104" i="1"/>
  <c r="H103" i="1"/>
  <c r="G103" i="1"/>
  <c r="F103" i="1"/>
  <c r="E103" i="1"/>
  <c r="D103" i="1"/>
  <c r="H102" i="1"/>
  <c r="G102" i="1"/>
  <c r="F102" i="1"/>
  <c r="E102" i="1"/>
  <c r="D102" i="1"/>
  <c r="H101" i="1"/>
  <c r="G101" i="1"/>
  <c r="F101" i="1"/>
  <c r="E101" i="1"/>
  <c r="D101" i="1"/>
  <c r="D100" i="1"/>
  <c r="H99" i="1"/>
  <c r="G99" i="1"/>
  <c r="F99" i="1"/>
  <c r="E99" i="1"/>
  <c r="D99" i="1"/>
  <c r="H98" i="1"/>
  <c r="G98" i="1"/>
  <c r="F98" i="1"/>
  <c r="E98" i="1"/>
  <c r="D98" i="1"/>
  <c r="H97" i="1"/>
  <c r="G97" i="1"/>
  <c r="F97" i="1"/>
  <c r="E97" i="1"/>
  <c r="D97" i="1"/>
  <c r="H96" i="1"/>
  <c r="G96" i="1"/>
  <c r="F96" i="1"/>
  <c r="E96" i="1"/>
  <c r="D96" i="1"/>
  <c r="H95" i="1"/>
  <c r="G95" i="1"/>
  <c r="F95" i="1"/>
  <c r="E95" i="1"/>
  <c r="D95" i="1"/>
  <c r="H94" i="1"/>
  <c r="G94" i="1"/>
  <c r="F94" i="1"/>
  <c r="E94" i="1"/>
  <c r="D94" i="1"/>
  <c r="H93" i="1"/>
  <c r="G93" i="1"/>
  <c r="F93" i="1"/>
  <c r="E93" i="1"/>
  <c r="D93" i="1"/>
  <c r="H92" i="1"/>
  <c r="G92" i="1"/>
  <c r="F92" i="1"/>
  <c r="E92" i="1"/>
  <c r="D92" i="1"/>
  <c r="H91" i="1"/>
  <c r="G91" i="1"/>
  <c r="F91" i="1"/>
  <c r="E91" i="1"/>
  <c r="D91" i="1"/>
  <c r="H90" i="1"/>
  <c r="G90" i="1"/>
  <c r="F90" i="1"/>
  <c r="E90" i="1"/>
  <c r="D90" i="1"/>
  <c r="H89" i="1"/>
  <c r="G89" i="1"/>
  <c r="F89" i="1"/>
  <c r="E89" i="1"/>
  <c r="D89" i="1"/>
  <c r="H88" i="1"/>
  <c r="G88" i="1"/>
  <c r="F88" i="1"/>
  <c r="E88" i="1"/>
  <c r="D88" i="1"/>
  <c r="H87" i="1"/>
  <c r="G87" i="1"/>
  <c r="F87" i="1"/>
  <c r="E87" i="1"/>
  <c r="D87" i="1"/>
  <c r="D86" i="1"/>
  <c r="H76" i="1"/>
  <c r="H75" i="1"/>
  <c r="H74" i="1"/>
  <c r="H73" i="1"/>
  <c r="H72" i="1"/>
  <c r="H71" i="1"/>
  <c r="H70" i="1"/>
  <c r="H69" i="1"/>
  <c r="H68" i="1"/>
  <c r="H67" i="1"/>
  <c r="H66" i="1"/>
  <c r="H65" i="1"/>
  <c r="H64" i="1"/>
  <c r="H63" i="1"/>
  <c r="H59" i="1"/>
  <c r="G59" i="1"/>
  <c r="H58" i="1"/>
  <c r="G58" i="1"/>
  <c r="H57" i="1"/>
  <c r="G57" i="1"/>
  <c r="H56" i="1"/>
  <c r="G56" i="1"/>
  <c r="H55" i="1"/>
  <c r="G55" i="1"/>
  <c r="H54" i="1"/>
  <c r="G54" i="1"/>
  <c r="A53" i="1"/>
  <c r="F45" i="1"/>
  <c r="F43" i="1"/>
  <c r="F42" i="1"/>
  <c r="G40" i="1"/>
  <c r="F40" i="1"/>
  <c r="F36" i="1"/>
  <c r="G34" i="1"/>
  <c r="F34" i="1"/>
  <c r="G32" i="1"/>
  <c r="F32" i="1"/>
  <c r="G31" i="1"/>
  <c r="F31" i="1"/>
  <c r="G27" i="1"/>
  <c r="F27" i="1"/>
  <c r="A7" i="1"/>
  <c r="G223" i="1" l="1"/>
  <c r="G227" i="1" s="1"/>
  <c r="D270" i="1"/>
  <c r="C275" i="1"/>
  <c r="E270" i="1"/>
</calcChain>
</file>

<file path=xl/sharedStrings.xml><?xml version="1.0" encoding="utf-8"?>
<sst xmlns="http://schemas.openxmlformats.org/spreadsheetml/2006/main" count="1409" uniqueCount="741">
  <si>
    <t>ERM réalisée dans les villages de Rwindi, Mashango, JTN, Petit-Magasin, Nyarubande en chefferie de Bwito, zones de santé de Birambizo et Kibirizi, territoire de Rutshuru</t>
  </si>
  <si>
    <t>Contexte</t>
  </si>
  <si>
    <t>Description de la crise</t>
  </si>
  <si>
    <r>
      <t xml:space="preserve">Source des résultats : </t>
    </r>
    <r>
      <rPr>
        <b/>
        <vertAlign val="superscript"/>
        <sz val="11"/>
        <color rgb="FFFFFFFF"/>
        <rFont val="Arial Narrow"/>
        <family val="2"/>
      </rPr>
      <t>1</t>
    </r>
  </si>
  <si>
    <t>EM</t>
  </si>
  <si>
    <t>IC</t>
  </si>
  <si>
    <t>RDS/GDC</t>
  </si>
  <si>
    <t>Code de l'alerte</t>
  </si>
  <si>
    <t>Autres codes d'alerte</t>
  </si>
  <si>
    <t>Date de début de crise</t>
  </si>
  <si>
    <t>Date de fin de crise</t>
  </si>
  <si>
    <t>Estimations nb total de ménages dans la zone enquêtée</t>
  </si>
  <si>
    <t>Taille moyenne ménages</t>
  </si>
  <si>
    <t>-</t>
  </si>
  <si>
    <t xml:space="preserve">Source : équipe d'évaluation </t>
  </si>
  <si>
    <t>Accès physique</t>
  </si>
  <si>
    <t>Accès sécuritaire</t>
  </si>
  <si>
    <t>Présence de la MONUSCO</t>
  </si>
  <si>
    <t>Non</t>
  </si>
  <si>
    <t>Incidents au cours des 2 dernières semaines</t>
  </si>
  <si>
    <t>Couverture tél.</t>
  </si>
  <si>
    <t>(estimation)</t>
  </si>
  <si>
    <r>
      <rPr>
        <b/>
        <sz val="12"/>
        <color rgb="FF000000"/>
        <rFont val="Arial Narrow"/>
        <family val="2"/>
      </rPr>
      <t>EM</t>
    </r>
    <r>
      <rPr>
        <sz val="12"/>
        <color rgb="FF000000"/>
        <rFont val="Arial Narrow"/>
        <family val="2"/>
      </rPr>
      <t xml:space="preserve">: Enquêtes ménages ; </t>
    </r>
    <r>
      <rPr>
        <b/>
        <sz val="12"/>
        <color rgb="FF000000"/>
        <rFont val="Arial Narrow"/>
        <family val="2"/>
      </rPr>
      <t>IC</t>
    </r>
    <r>
      <rPr>
        <sz val="12"/>
        <color rgb="FF000000"/>
        <rFont val="Arial Narrow"/>
        <family val="2"/>
      </rPr>
      <t xml:space="preserve">: Informateurs clés
</t>
    </r>
    <r>
      <rPr>
        <b/>
        <sz val="12"/>
        <color rgb="FF000000"/>
        <rFont val="Arial Narrow"/>
        <family val="2"/>
      </rPr>
      <t>RDS</t>
    </r>
    <r>
      <rPr>
        <sz val="12"/>
        <color rgb="FF000000"/>
        <rFont val="Arial Narrow"/>
        <family val="2"/>
      </rPr>
      <t xml:space="preserve">: Revue de données secondaires
</t>
    </r>
    <r>
      <rPr>
        <b/>
        <sz val="12"/>
        <color rgb="FF000000"/>
        <rFont val="Arial Narrow"/>
        <family val="2"/>
      </rPr>
      <t>GDC</t>
    </r>
    <r>
      <rPr>
        <sz val="12"/>
        <color rgb="FF000000"/>
        <rFont val="Arial Narrow"/>
        <family val="2"/>
      </rPr>
      <t xml:space="preserve">: Groupe de discussion communautaire
</t>
    </r>
    <r>
      <rPr>
        <b/>
        <sz val="12"/>
        <color rgb="FF000000"/>
        <rFont val="Arial Narrow"/>
        <family val="2"/>
      </rPr>
      <t>OL</t>
    </r>
    <r>
      <rPr>
        <sz val="12"/>
        <color rgb="FF000000"/>
        <rFont val="Arial Narrow"/>
        <family val="2"/>
      </rPr>
      <t>: Observations libres</t>
    </r>
  </si>
  <si>
    <t>Conséquences humanitaires</t>
  </si>
  <si>
    <t>Âge</t>
  </si>
  <si>
    <t>Femmes</t>
  </si>
  <si>
    <t>Hommes</t>
  </si>
  <si>
    <t>Population dans la zone enquêtée par sexe et âge (EM)</t>
  </si>
  <si>
    <t>64+ ans</t>
  </si>
  <si>
    <t>18-64 ans</t>
  </si>
  <si>
    <t>6-17 ans</t>
  </si>
  <si>
    <t>7 mois-5 ans</t>
  </si>
  <si>
    <t>0-6 mois</t>
  </si>
  <si>
    <t>Total</t>
  </si>
  <si>
    <r>
      <t xml:space="preserve">Types d'assistance humanitaire reçue depuis la crise (EM) </t>
    </r>
    <r>
      <rPr>
        <b/>
        <vertAlign val="superscript"/>
        <sz val="11"/>
        <color rgb="FF000000"/>
        <rFont val="Arial Narrow"/>
        <family val="2"/>
      </rPr>
      <t>2</t>
    </r>
  </si>
  <si>
    <t>(% de ménages)</t>
  </si>
  <si>
    <t>Pas d'aide reçue</t>
  </si>
  <si>
    <t>Nutrition</t>
  </si>
  <si>
    <t>Abris</t>
  </si>
  <si>
    <t>Articles ménagers essentiels (AME)</t>
  </si>
  <si>
    <t>Eau, hygiène et assainissement (EHA)</t>
  </si>
  <si>
    <t>Santé</t>
  </si>
  <si>
    <t>Education</t>
  </si>
  <si>
    <t xml:space="preserve">Nourriture </t>
  </si>
  <si>
    <t>Moyens de subsistance</t>
  </si>
  <si>
    <t>Protection</t>
  </si>
  <si>
    <t>Cohésion sociale et consolidation de la paix</t>
  </si>
  <si>
    <t xml:space="preserve">Communication </t>
  </si>
  <si>
    <t xml:space="preserve">Cash (inconditionnel) </t>
  </si>
  <si>
    <t>Autre</t>
  </si>
  <si>
    <t>Tableau de scores de sévérité ERM (EM, % des ménages)</t>
  </si>
  <si>
    <t>Secteur</t>
  </si>
  <si>
    <t>Critère</t>
  </si>
  <si>
    <t>Sévérité</t>
  </si>
  <si>
    <r>
      <t>Nombre de ménages déplacés</t>
    </r>
    <r>
      <rPr>
        <sz val="9"/>
        <color rgb="FF000000"/>
        <rFont val="Cambria"/>
        <family val="1"/>
      </rPr>
      <t> </t>
    </r>
  </si>
  <si>
    <t>Sécurité alimentaire</t>
  </si>
  <si>
    <t>Disponibilité de ressources alimentaires</t>
  </si>
  <si>
    <t>Score de consommation alimentaire (SCA / FCS)</t>
  </si>
  <si>
    <t>Indice des stratégies de survie simplifié (ISSs / rCSI)</t>
  </si>
  <si>
    <t>Disponibilité d’un marché fonctionnel à moins de 2h à pied (IC)</t>
  </si>
  <si>
    <t>MAG enfants &lt; 5 ans</t>
  </si>
  <si>
    <t>MAG femmes enceintes et allaitantes</t>
  </si>
  <si>
    <t>Type d’abris (EM) ET Situation d’occupation de l’abri (EM)</t>
  </si>
  <si>
    <t>Promiscuité dans les abris</t>
  </si>
  <si>
    <t>Articles ménagers essentiels</t>
  </si>
  <si>
    <t>Score card AME </t>
  </si>
  <si>
    <t>Eau, hygiène et assainissement</t>
  </si>
  <si>
    <t>Type de source d’eau disponible ET Quantité d’eau disponible ET Temps nécessaire pour la collecte</t>
  </si>
  <si>
    <t>Disponibilité d'un système de lavage des mains</t>
  </si>
  <si>
    <t>Disponibilité ET Partage des installations sanitaires</t>
  </si>
  <si>
    <t>Taux de diarrhées des enfants &lt; 5 ans</t>
  </si>
  <si>
    <t>Epidémies: cas confirmés (par des professionels de santé)</t>
  </si>
  <si>
    <t>Paludisme</t>
  </si>
  <si>
    <t>Ménages ayant accueilli un ou des enfants de façon spontanée</t>
  </si>
  <si>
    <t>Proportion des ménages avec au moins un membre en situation de handicap</t>
  </si>
  <si>
    <t>Ménages affectés par un incident lié aux Restes Explosifs de Guerre (IC)</t>
  </si>
  <si>
    <t>Éducation</t>
  </si>
  <si>
    <t>Disponibilité d’une école primaire fonctionnelle</t>
  </si>
  <si>
    <t>Aucun enfant à l'école au cours des 14 derniers jours</t>
  </si>
  <si>
    <t>Note: Tous les scores de sévérité ERM sont présentés dans ce tableau. Chaque score est calculé à partir des résultats des EM donnés en % de ménages issus, exceptés les scores "Disponibilité d’un marché fonctionnel à moins de 2h à pied (IC)" et "Ménages affectés par un incident lié aux Restes Explosifs de Guerre (REG) (IC)" qui intègrent des résultats issus des enquêtes auprès des IC. A chaque indicateur est attribué un niveau de sévérité pouvant aller de 1 à 5. L'indicateur "Epidémies: cas confirmés" renseigne manuellement les types de cas rapportés dans les enquêtes.</t>
  </si>
  <si>
    <t>Perspective d'évolution de la crise</t>
  </si>
  <si>
    <t>Besoins prioritaires</t>
  </si>
  <si>
    <r>
      <t xml:space="preserve">Modalités préférées pour bénéficier d'une assistance humanitaire pour les ménages (EM) </t>
    </r>
    <r>
      <rPr>
        <b/>
        <vertAlign val="superscript"/>
        <sz val="11"/>
        <color rgb="FF000000"/>
        <rFont val="Arial Narrow"/>
        <family val="2"/>
      </rPr>
      <t>2</t>
    </r>
  </si>
  <si>
    <t>Cash physique (en espèces)</t>
  </si>
  <si>
    <t>Cash par transfert (cash électronique ou mobile money)</t>
  </si>
  <si>
    <t>Vouchers / foires</t>
  </si>
  <si>
    <t>En nature (nourriture, AME, kits, infrastructures, etc.)</t>
  </si>
  <si>
    <t>En provision de services (services de protection, aide juridique, prise en charge médicale, formations professionnelles, etc.)</t>
  </si>
  <si>
    <r>
      <t xml:space="preserve">Types de besoins prioritaires de la population (IC) </t>
    </r>
    <r>
      <rPr>
        <b/>
        <vertAlign val="superscript"/>
        <sz val="11"/>
        <color rgb="FF000000"/>
        <rFont val="Arial Narrow"/>
        <family val="2"/>
      </rPr>
      <t>2</t>
    </r>
  </si>
  <si>
    <r>
      <t>(Fréquence de réponses pondérée)</t>
    </r>
    <r>
      <rPr>
        <b/>
        <vertAlign val="superscript"/>
        <sz val="11"/>
        <color rgb="FF000000"/>
        <rFont val="Arial Narrow"/>
        <family val="2"/>
      </rPr>
      <t>3</t>
    </r>
  </si>
  <si>
    <t>Fréquence max. possible:</t>
  </si>
  <si>
    <t>Pas besoin d’aide humanitaire</t>
  </si>
  <si>
    <t>Nourriture</t>
  </si>
  <si>
    <t>Moyens de subsistance (semences, outils aratoires, bétail, etc.)</t>
  </si>
  <si>
    <t>Nutrition (p.ex. Plumpy Nut)</t>
  </si>
  <si>
    <t>AME (casseroles, bidons, habits, etc.)</t>
  </si>
  <si>
    <t>EHA (eau, savon, latrines, etc.)</t>
  </si>
  <si>
    <t>Protection (y compris la sécurité)</t>
  </si>
  <si>
    <t>Communication</t>
  </si>
  <si>
    <t>Moyens financiers (cash)</t>
  </si>
  <si>
    <t>Ne sait pas</t>
  </si>
  <si>
    <t>Ne se prononce pas</t>
  </si>
  <si>
    <t>Informations sur l'enquête</t>
  </si>
  <si>
    <t>Méthodologie</t>
  </si>
  <si>
    <t>Outils ERM</t>
  </si>
  <si>
    <t>Outils ERM utilisés</t>
  </si>
  <si>
    <t>Echantillonnage</t>
  </si>
  <si>
    <t>Stratification</t>
  </si>
  <si>
    <t>Résultats représentatifs ou indicatifs?</t>
  </si>
  <si>
    <t>RDS</t>
  </si>
  <si>
    <t>Indicatifs</t>
  </si>
  <si>
    <t>IC distance</t>
  </si>
  <si>
    <t>IC sur place</t>
  </si>
  <si>
    <t>Oui</t>
  </si>
  <si>
    <t>GDC</t>
  </si>
  <si>
    <t>Aucune</t>
  </si>
  <si>
    <t>(OL)</t>
  </si>
  <si>
    <t>Date de début de l'enquête</t>
  </si>
  <si>
    <t>Date de fin de l'enquête</t>
  </si>
  <si>
    <t>Organisation</t>
  </si>
  <si>
    <t>Mission inter-agence/inter-organisation?</t>
  </si>
  <si>
    <t>Localité enquêtée</t>
  </si>
  <si>
    <t>nb ménages localité</t>
  </si>
  <si>
    <t>nb ménages enquêtés</t>
  </si>
  <si>
    <t>nb IC enquêtés</t>
  </si>
  <si>
    <t>nb GDC mis en œuvre</t>
  </si>
  <si>
    <t>MASHANGO</t>
  </si>
  <si>
    <t>JTN</t>
  </si>
  <si>
    <t>MASHA</t>
  </si>
  <si>
    <t>RWINDI</t>
  </si>
  <si>
    <t>NYARUBANDE</t>
  </si>
  <si>
    <t xml:space="preserve"> </t>
  </si>
  <si>
    <t>Mouvements de population</t>
  </si>
  <si>
    <t>Voir tableau des mouvements de population à la fin du rapport</t>
  </si>
  <si>
    <t>% estimé de ménages par statut</t>
  </si>
  <si>
    <t>Déplacés</t>
  </si>
  <si>
    <t>Retournés</t>
  </si>
  <si>
    <t>Communauté hôte / autochtones</t>
  </si>
  <si>
    <t>Réfugiés</t>
  </si>
  <si>
    <t>Rapatriés / expulsés</t>
  </si>
  <si>
    <t>Nombre estimé de ménages par statut (voir synthèse ci-dessous)</t>
  </si>
  <si>
    <t>Analyse des mouvements de population</t>
  </si>
  <si>
    <t>Nombre total estimé de ménages dans la zone enquêtée</t>
  </si>
  <si>
    <t>Taille moyenne des ménages (EM)</t>
  </si>
  <si>
    <t>Pression démographique (ratio déplacés + retournés / communauté hôte)</t>
  </si>
  <si>
    <t>(Réponse IC majoritaire)</t>
  </si>
  <si>
    <t>Proportion de ménages se déclarant familles d'accueil</t>
  </si>
  <si>
    <t>Estimation du nombre de familles d'accueil dans la zone enquêtée</t>
  </si>
  <si>
    <r>
      <rPr>
        <b/>
        <sz val="11"/>
        <color rgb="FF000000"/>
        <rFont val="Arial Narrow"/>
        <family val="2"/>
      </rPr>
      <t xml:space="preserve">Estimation synthétique du nombre de ménages par catégorie de déplacement </t>
    </r>
    <r>
      <rPr>
        <i/>
        <sz val="11"/>
        <color rgb="FF000000"/>
        <rFont val="Arial Narrow"/>
        <family val="2"/>
      </rPr>
      <t xml:space="preserve">(cette section est optionnelle: si l'outil de synthèse des données MdP EM/IC/GDC/RDS proposé dans la boîte à outils ERM est utilisé, coller en bas à droite les résultats. L'outil permet de fusionner les données de mouvements de population issues des différents outils ERM, tout en évitant le comptage multiple des mouvements qui sont en réalité les mêmes mais mesurés dans différents outils) </t>
    </r>
  </si>
  <si>
    <t>Rapatriés/Expulsés</t>
  </si>
  <si>
    <t>Statistiques dans les villages évalués</t>
  </si>
  <si>
    <t>Villages</t>
  </si>
  <si>
    <t>Aire de santé</t>
  </si>
  <si>
    <t>CH avant crise</t>
  </si>
  <si>
    <t xml:space="preserve">Mén PDI </t>
  </si>
  <si>
    <t>Ménages Retournés</t>
  </si>
  <si>
    <t>Total PDI et Retournés</t>
  </si>
  <si>
    <t>Total Mén</t>
  </si>
  <si>
    <t>Pression démographique</t>
  </si>
  <si>
    <t>PETIT-MAGASIN</t>
  </si>
  <si>
    <t>Les mesures du périmètre brachial, réalisées lors des EM grâce au bracelet MUAC (Mid-Upper Arm Circumference), permettent un diagnostic rapide afin de déterminer le degré de malnutrition de l’enfant ou de la femme allaitante. Seuls les IC professionels de la santé ou de la nutrition rapportent les cas de malnutrition chez les enfants de moins de 5 ans et/ou les femmes allaitantes identifiés au cours des 4 semaines précédant l'ERM.</t>
  </si>
  <si>
    <t>&lt;115 mm</t>
  </si>
  <si>
    <t>Malnutrition Aigüe Sévère = MAS</t>
  </si>
  <si>
    <t>115-125 mm</t>
  </si>
  <si>
    <t>Malnutrition Aigüe Modérée = MAM</t>
  </si>
  <si>
    <t>&gt;125 mm</t>
  </si>
  <si>
    <t>Pas de malnutrition = -</t>
  </si>
  <si>
    <t>MAG</t>
  </si>
  <si>
    <t>Malnutrition Aigüe Globale = MAG (MAS + MAM)</t>
  </si>
  <si>
    <t>&lt; 2 ans</t>
  </si>
  <si>
    <t>≥ 2  ans</t>
  </si>
  <si>
    <t>Garçons de moins de 5 ans</t>
  </si>
  <si>
    <t>n</t>
  </si>
  <si>
    <t>%</t>
  </si>
  <si>
    <t>Filles de moins de 5 ans</t>
  </si>
  <si>
    <t>Enfants de moins de 5 ans</t>
  </si>
  <si>
    <t>Femmes enceintes et allaitantes</t>
  </si>
  <si>
    <t>&lt;185 mm</t>
  </si>
  <si>
    <t>185-230 mm</t>
  </si>
  <si>
    <t>&gt;230 mm</t>
  </si>
  <si>
    <t>IC, professionnels de santé/nutrition : Nombre moyen de cas rapportés</t>
  </si>
  <si>
    <t>Analyse Nutrition</t>
  </si>
  <si>
    <r>
      <t>(Fréquence de 
réponses pondérée)</t>
    </r>
    <r>
      <rPr>
        <b/>
        <vertAlign val="superscript"/>
        <sz val="11"/>
        <color rgb="FF000000"/>
        <rFont val="Arial Narrow"/>
        <family val="2"/>
      </rPr>
      <t>3</t>
    </r>
  </si>
  <si>
    <t>Fréquence maximale possible des réponses IC pondérées - Sécurité alimentaire</t>
  </si>
  <si>
    <r>
      <t xml:space="preserve">Principales activités de subsistance (EM, IC) </t>
    </r>
    <r>
      <rPr>
        <b/>
        <vertAlign val="superscript"/>
        <sz val="11"/>
        <color rgb="FF000000"/>
        <rFont val="Arial Narrow"/>
        <family val="2"/>
      </rPr>
      <t>2</t>
    </r>
  </si>
  <si>
    <t>Travail journalier</t>
  </si>
  <si>
    <t>Agriculture de subsistance</t>
  </si>
  <si>
    <t>Agriculture de rente</t>
  </si>
  <si>
    <t>Activités de pêche</t>
  </si>
  <si>
    <t>Activités de chasse / cueillette</t>
  </si>
  <si>
    <t>Élevage</t>
  </si>
  <si>
    <t>Exploitation minière artisanale</t>
  </si>
  <si>
    <t>Petit commerce (y compris vente de braises/charbon, etc.)</t>
  </si>
  <si>
    <t>Gagne un salaire (d'un emploi permanent)</t>
  </si>
  <si>
    <t>Envois de fonds (p.ex. envoyé par un membre de famille ou ami)</t>
  </si>
  <si>
    <t>Accès à la terre (EM)</t>
  </si>
  <si>
    <t>Proportion de cultures endommagées (IC)</t>
  </si>
  <si>
    <t>Proportion de bétails / animaux d'élevage affectés (pillés / tués / déplacés) au cours des 3 derniers mois (IC)</t>
  </si>
  <si>
    <t>Accés physique à un marché durant les 7 derniers jours (EM)</t>
  </si>
  <si>
    <t>Raison de non-accès à un marché durant les 7 derniers jours (EM)</t>
  </si>
  <si>
    <t>Le marché n'est plus fonctionnel</t>
  </si>
  <si>
    <t>Le marché n'est pas situé à distance de marche / est trop loin</t>
  </si>
  <si>
    <t>Il est dangereux de se rendre au marché</t>
  </si>
  <si>
    <t>Disponibilité d’un marché fonctionnel (à moins de 2h à pied) (IC)</t>
  </si>
  <si>
    <t>Disponibilité des services M-pesa (EM, IC)</t>
  </si>
  <si>
    <t>Perception du niveau de la faim de la majorité de la population (IC)</t>
  </si>
  <si>
    <t>Presque pas de faim</t>
  </si>
  <si>
    <t>La faim est limitée, des stratégies sont disponibles pour faire face à l’accès réduit à la nourriture</t>
  </si>
  <si>
    <t>La faim est importante, les options sont limitées pour faire face à l’accès réduit à la nourriture</t>
  </si>
  <si>
    <t>La faim est la pire qu’elle puisse être, partout dans la localité, et causant de nombreux décès</t>
  </si>
  <si>
    <r>
      <t xml:space="preserve">Principales sources d’acquisition de nourriture (EM) </t>
    </r>
    <r>
      <rPr>
        <b/>
        <vertAlign val="superscript"/>
        <sz val="11"/>
        <color rgb="FF000000"/>
        <rFont val="Arial Narrow"/>
        <family val="2"/>
      </rPr>
      <t>2</t>
    </r>
  </si>
  <si>
    <t>Production personnelle</t>
  </si>
  <si>
    <t xml:space="preserve"> -</t>
  </si>
  <si>
    <t>Reçu comme une aide alimentaire du gouvernement, d’une ONG, de l’ONU, etc.</t>
  </si>
  <si>
    <t>Reçu comme cadeau d’amis / relatifs</t>
  </si>
  <si>
    <t>Marché</t>
  </si>
  <si>
    <t>Travail pour de la nourriture</t>
  </si>
  <si>
    <t>Cueillette, chasse ou pêche</t>
  </si>
  <si>
    <t>Achat auprès d’un voisin</t>
  </si>
  <si>
    <t>Petit commerce</t>
  </si>
  <si>
    <t>Vente de braises/charbon, etc</t>
  </si>
  <si>
    <t>Echange de produits contre de la nourriture</t>
  </si>
  <si>
    <t>Emprunts de nourriture auprès de relatifs, hôtes, etc.</t>
  </si>
  <si>
    <t>Emprunter de nourriture auprès de gens étrangers</t>
  </si>
  <si>
    <t>Zakat / don charitable de nourriture / offrande</t>
  </si>
  <si>
    <t>Disponibilité de ressources alimentaires disponibles des ménages (EM)</t>
  </si>
  <si>
    <t xml:space="preserve">Aucune réserves </t>
  </si>
  <si>
    <t xml:space="preserve">1-2 semaines </t>
  </si>
  <si>
    <t xml:space="preserve">3-4 semaines </t>
  </si>
  <si>
    <t>Plus de 4 semaines</t>
  </si>
  <si>
    <t>Nombre moyen de repas par jour (EM)</t>
  </si>
  <si>
    <t>Pour les adultes hommes</t>
  </si>
  <si>
    <t>Pour les adultes femmes</t>
  </si>
  <si>
    <t>Pour les garçons de moins de 18 ans</t>
  </si>
  <si>
    <t>Pour les filles de moins de 18 ans</t>
  </si>
  <si>
    <r>
      <t xml:space="preserve">Score de consommation alimentaire (SCA / FCS) </t>
    </r>
    <r>
      <rPr>
        <b/>
        <vertAlign val="superscript"/>
        <sz val="11"/>
        <color rgb="FF000000"/>
        <rFont val="Arial Narrow"/>
        <family val="2"/>
      </rPr>
      <t>4</t>
    </r>
  </si>
  <si>
    <t>Acceptable (&gt;42)</t>
  </si>
  <si>
    <t>Limite (&gt;28)</t>
  </si>
  <si>
    <t>Pauvre (≤28)</t>
  </si>
  <si>
    <r>
      <t xml:space="preserve">Indice des stratégies de survie simplifié (ISSs / rCSI) </t>
    </r>
    <r>
      <rPr>
        <b/>
        <vertAlign val="superscript"/>
        <sz val="11"/>
        <color rgb="FF000000"/>
        <rFont val="Arial Narrow"/>
        <family val="2"/>
      </rPr>
      <t>5</t>
    </r>
  </si>
  <si>
    <t>Durable (&lt;4)</t>
  </si>
  <si>
    <t>Sous pression (&lt;19)</t>
  </si>
  <si>
    <t>Crise / urgence (≥19)</t>
  </si>
  <si>
    <t>Analyse Sécurité alimentaire</t>
  </si>
  <si>
    <t>Fréquence maximale possible des réponses IC pondérées - Abris</t>
  </si>
  <si>
    <t>Situation d'occupation de l'habitation / abri (EM)</t>
  </si>
  <si>
    <t>Sur une parcelle ou un abri qui lui appartient</t>
  </si>
  <si>
    <t>En famille d'accueil</t>
  </si>
  <si>
    <t>Dans un site spontané</t>
  </si>
  <si>
    <t>Dans un centre/bâtiment collectif (bâtiment administratif, centre de santé, école, etc.)</t>
  </si>
  <si>
    <t>Locataire (habite seul sur une parcelle qu'il loue)</t>
  </si>
  <si>
    <t>Co-locataire (plusieurs ménages habitent sur une parcelle qu'ils louent)</t>
  </si>
  <si>
    <t>Pas d'abri (dorment à la belle étoile)</t>
  </si>
  <si>
    <t>Proportion de ménages occupant des abris d'urgence (IC)</t>
  </si>
  <si>
    <r>
      <t>Types d'habitations / abris occupés par les ménages (EM</t>
    </r>
    <r>
      <rPr>
        <b/>
        <vertAlign val="superscript"/>
        <sz val="11"/>
        <color rgb="FF000000"/>
        <rFont val="Arial Narrow"/>
        <family val="2"/>
      </rPr>
      <t>6</t>
    </r>
    <r>
      <rPr>
        <b/>
        <sz val="11"/>
        <color rgb="FF000000"/>
        <rFont val="Arial Narrow"/>
        <family val="2"/>
      </rPr>
      <t>, IC</t>
    </r>
    <r>
      <rPr>
        <b/>
        <vertAlign val="superscript"/>
        <sz val="11"/>
        <color rgb="FF000000"/>
        <rFont val="Arial Narrow"/>
        <family val="2"/>
      </rPr>
      <t>2</t>
    </r>
    <r>
      <rPr>
        <b/>
        <sz val="11"/>
        <color rgb="FF000000"/>
        <rFont val="Arial Narrow"/>
        <family val="2"/>
      </rPr>
      <t>)</t>
    </r>
  </si>
  <si>
    <t>Maison (construction durable)</t>
  </si>
  <si>
    <t>Maison (construction non-durable délabrée)</t>
  </si>
  <si>
    <t>Abri d'urgence (non-durable, construit à partir des matériaux disponibles en urgence)</t>
  </si>
  <si>
    <t>Centre collectif autre qu'une école (bâtiment administratif, centre de santé, etc…)</t>
  </si>
  <si>
    <t>Ecole transformée en centre collectif</t>
  </si>
  <si>
    <t>Ne souhaite pas répondre</t>
  </si>
  <si>
    <t>Proportion d'habitations / abris endommagés ou détruits à la suite de la crise (IC)</t>
  </si>
  <si>
    <t>Promiscuité dans les abris (EM)</t>
  </si>
  <si>
    <t>Taux total &lt; 15% = Sévérité 1; 15% - 39% = Sévérité 2; 40% - 59% = Sévérité 3; 60% - 79% = Sévérité 4; &gt; 80% = Sévérité 5</t>
  </si>
  <si>
    <r>
      <t xml:space="preserve">Type d’habitations / abris (EM) ET Situation d'occupation de l'habitation / abri (EM) </t>
    </r>
    <r>
      <rPr>
        <b/>
        <vertAlign val="superscript"/>
        <sz val="11"/>
        <color rgb="FF000000"/>
        <rFont val="Arial Narrow"/>
        <family val="2"/>
      </rPr>
      <t>7</t>
    </r>
  </si>
  <si>
    <t>Maison (construction durable) ET Sur une parcelle ou un abri qui lui appartient</t>
  </si>
  <si>
    <t>Maison (construction durable) ET Locataire (habite seul sur une parcelle qu'il loue)</t>
  </si>
  <si>
    <t>Maison (construction non-durable délabrée) ET Sur une parcelle ou un abri qui lui appartient</t>
  </si>
  <si>
    <t>Maison (construction non-durable délabrée) ET Locataire (habite seul sur une parcelle qu'il loue)</t>
  </si>
  <si>
    <t>Maison (construction durable) ET Co-locataire (plusieurs ménages habitent sur une parcelle qu'ils louent)</t>
  </si>
  <si>
    <t xml:space="preserve">Maison (construction durable) ET En famille d'accueil </t>
  </si>
  <si>
    <t>Maison (construction non-durable délabrée) ET Co-locataire (plusieurs ménages habitent sur une parcelle qu'ils louent)</t>
  </si>
  <si>
    <t xml:space="preserve">Maison (construction non-durable délabrée) ET En famille d'accueil </t>
  </si>
  <si>
    <t>Abri d'urgence ET Sur une parcelle ou un abri qui lui appartient</t>
  </si>
  <si>
    <t>Abri d'urgence ET Locataire (habite seul sur une parcelle qu'il loue)</t>
  </si>
  <si>
    <t>Abri d'urgence ET Co-locataire (plusieurs ménages habitent sur une parcelle qu'ils louent)</t>
  </si>
  <si>
    <t>Abri d'urgence ET En famille d'accueil</t>
  </si>
  <si>
    <t>Abri d'urgence ET Dans un site spontané</t>
  </si>
  <si>
    <t>Analyse Abris</t>
  </si>
  <si>
    <t>Articles Ménagers Essentiels (AME)</t>
  </si>
  <si>
    <t>Utilisation par les femmes et filles de kits d'hygiène menstruelle (EM)</t>
  </si>
  <si>
    <t xml:space="preserve"> - </t>
  </si>
  <si>
    <t>&lt; 1</t>
  </si>
  <si>
    <t>1 – 1.9</t>
  </si>
  <si>
    <t>2 – 2.9</t>
  </si>
  <si>
    <t>3 – 3.9</t>
  </si>
  <si>
    <t>4 – 5</t>
  </si>
  <si>
    <t>Analyse AME</t>
  </si>
  <si>
    <t>Eau, Hygiène et Assainissement (EHA)</t>
  </si>
  <si>
    <t>Fréquence maximale possible des réponses IC pondérées - EHA</t>
  </si>
  <si>
    <t>Nombre moyen de sources d'eau fonctionnelles dans la localité, par type de source (IC)</t>
  </si>
  <si>
    <t>Robinets privés</t>
  </si>
  <si>
    <t>Robinets public / bornes fontaines</t>
  </si>
  <si>
    <t>Puits à pompe / forage</t>
  </si>
  <si>
    <t>Puits creusé aménagé</t>
  </si>
  <si>
    <t>Source naturelle aménagée</t>
  </si>
  <si>
    <t>Source naturelle non-aménagée</t>
  </si>
  <si>
    <t>Eau de pluie (nombre de ménages collectant l’eau de pluie)</t>
  </si>
  <si>
    <t xml:space="preserve">Camion-citerne </t>
  </si>
  <si>
    <t>Charrette avec petite citerne</t>
  </si>
  <si>
    <t>Kiosque, échoppe, boutique de bouteilles / sachets d'eau (Nombre de points de vente)</t>
  </si>
  <si>
    <t>Eau de surface (rivière, barrage, lac, mare, courant, canal, système d’irrigation)</t>
  </si>
  <si>
    <r>
      <t xml:space="preserve">Type de source d'eau (EM) </t>
    </r>
    <r>
      <rPr>
        <b/>
        <vertAlign val="superscript"/>
        <sz val="11"/>
        <color rgb="FF000000"/>
        <rFont val="Arial Narrow"/>
        <family val="2"/>
      </rPr>
      <t>8</t>
    </r>
  </si>
  <si>
    <t>Source améliorée</t>
  </si>
  <si>
    <t xml:space="preserve">Source non-améliorée </t>
  </si>
  <si>
    <t>Eau de surface</t>
  </si>
  <si>
    <t>Taux de diarrhées chez les enfants de moins de 5 ans dans la zone (EM)</t>
  </si>
  <si>
    <t>&lt;15% = Sévérité 1; 15%-39% = Sévérité 2; 40%-59% = Sévérité 3; 60%-79% = Sévérité 4; &gt; 80% = Sévérité 5</t>
  </si>
  <si>
    <t>Quantité d'eau insuffisante, par type d'usage (EM)</t>
  </si>
  <si>
    <t>Pour boire</t>
  </si>
  <si>
    <t>Pour l'hygiène personnelle</t>
  </si>
  <si>
    <t>Pour cuisiner</t>
  </si>
  <si>
    <t>Pour d'autres fins domestiques</t>
  </si>
  <si>
    <t>Proportion de ménages ne disposant pas d’une quantité suffisante d’eau pour boire (même non-potable) (IC)</t>
  </si>
  <si>
    <t>Temps nécessaire pour aller à la source d'eau principale, récupérer de l'eau et revenir au ménage (EM)</t>
  </si>
  <si>
    <t>&lt; 30 minutes</t>
  </si>
  <si>
    <t>De 31 minutes à 2 heures</t>
  </si>
  <si>
    <t>Plus de 2 heures</t>
  </si>
  <si>
    <r>
      <t xml:space="preserve">Problèmes d’accès à l’eau (EM, IC) </t>
    </r>
    <r>
      <rPr>
        <b/>
        <vertAlign val="superscript"/>
        <sz val="11"/>
        <color rgb="FF000000"/>
        <rFont val="Arial Narrow"/>
        <family val="2"/>
      </rPr>
      <t>2</t>
    </r>
  </si>
  <si>
    <t>Pas de problème</t>
  </si>
  <si>
    <t>Les points d'eau sont trop éloignés</t>
  </si>
  <si>
    <t>Les points d'eau sont difficiles d'accès</t>
  </si>
  <si>
    <t>Aller chercher de l'eau est une activité dangereuse</t>
  </si>
  <si>
    <t>Certains groupes n'ont pas accès aux points d'eau</t>
  </si>
  <si>
    <t>Nombre insuffisant de points d'eau / temps d'attente trop élevé</t>
  </si>
  <si>
    <t>Les points d'eau ne fonctionnent pas ou sont fermés</t>
  </si>
  <si>
    <t>L'eau est trop chère</t>
  </si>
  <si>
    <t>Pas assez de récipients pour stocker l'eau</t>
  </si>
  <si>
    <t>Problèmes de goût / de qualité de l'eau (eau non-potable)</t>
  </si>
  <si>
    <r>
      <t xml:space="preserve">Membres du ménage concernés par les risques sécuritaires pour se rendre et utiliser la source d'eau principale (EM) </t>
    </r>
    <r>
      <rPr>
        <b/>
        <vertAlign val="superscript"/>
        <sz val="11"/>
        <color rgb="FF000000"/>
        <rFont val="Arial Narrow"/>
        <family val="2"/>
      </rPr>
      <t>2</t>
    </r>
  </si>
  <si>
    <t>Tous les membres sans distinction</t>
  </si>
  <si>
    <t>Les hommes adultes</t>
  </si>
  <si>
    <t>Les femmes adultes</t>
  </si>
  <si>
    <t>Les garçons de moins de 18 ans</t>
  </si>
  <si>
    <t>Les filles de moins de 18 ans</t>
  </si>
  <si>
    <r>
      <t xml:space="preserve">Type de source d’eau disponible ET Quantité d’eau disponible ET Temps nécessaire pour la collecte d’eau (EM) </t>
    </r>
    <r>
      <rPr>
        <b/>
        <vertAlign val="superscript"/>
        <sz val="11"/>
        <color rgb="FF000000"/>
        <rFont val="Arial Narrow"/>
        <family val="2"/>
      </rPr>
      <t>7</t>
    </r>
  </si>
  <si>
    <t>Assez d’eau pour boire Et Assez d’eau pour subvenir aux besoins domestiques Et L’eau provient d’une source améliorée Et Le temps pour la chercher est moins de 30 minutes</t>
  </si>
  <si>
    <t>Assez d’eau pour boire Et Assez d’eau pour subvenir aux besoins domestiques Et L’eau provient d’une source améliorée Et Le temps pour la chercher est plus de 30 minutes</t>
  </si>
  <si>
    <t>Assez d’eau pour boire Et Pas assez pour les besoins domestiques Et L’eau provient d’une source améliorée</t>
  </si>
  <si>
    <t>Assez d’eau pour boire Et Assez d’eau pour subvenir aux besoins domestiques Et L’eau provient d’une source non-améliorée</t>
  </si>
  <si>
    <t>Assez d’eau pour boire Et Pas assez d’eau pour les besoins domestiques Et L’eau provient d’une source non-améliorée</t>
  </si>
  <si>
    <t>Accès à de l’eau de surface uniquement</t>
  </si>
  <si>
    <t>Pas assez d’eau pour boire</t>
  </si>
  <si>
    <t>Disponibilité d'un système de lavage des mains (EM)</t>
  </si>
  <si>
    <t>Oui, eau et savon</t>
  </si>
  <si>
    <t>Oui, eau seulement</t>
  </si>
  <si>
    <t>Proportion des ménages ayant accès à des dispositifs de lavage de mains (IC)</t>
  </si>
  <si>
    <t>Proportion des ménages ne disposant pas ou n'utilisant pas de latrines (IC)</t>
  </si>
  <si>
    <t>Latrines partagées par plus de 4 ménages (EM)</t>
  </si>
  <si>
    <t>Latrines séparées par sexe (EM)</t>
  </si>
  <si>
    <r>
      <t xml:space="preserve">Problèmes d'assainissement dans la localité (IC) </t>
    </r>
    <r>
      <rPr>
        <b/>
        <vertAlign val="superscript"/>
        <sz val="11"/>
        <color rgb="FF000000"/>
        <rFont val="Arial Narrow"/>
        <family val="2"/>
      </rPr>
      <t>2</t>
    </r>
  </si>
  <si>
    <t>Présence de matières fécales</t>
  </si>
  <si>
    <t>Eau stagnante</t>
  </si>
  <si>
    <t>Déchets solides domestiques</t>
  </si>
  <si>
    <t>Déchets organiques en décomposition tels que des animaux morts</t>
  </si>
  <si>
    <t>Rongeurs / rats</t>
  </si>
  <si>
    <t>Aucun</t>
  </si>
  <si>
    <r>
      <t xml:space="preserve">Disponibilité ET Partage des installations sanitaires (EM) </t>
    </r>
    <r>
      <rPr>
        <b/>
        <vertAlign val="superscript"/>
        <sz val="11"/>
        <color rgb="FF000000"/>
        <rFont val="Arial Narrow"/>
        <family val="2"/>
      </rPr>
      <t>7, 9</t>
    </r>
  </si>
  <si>
    <t>Installations sanitaires améliorées disponibles Et Partagées par quatre ménages au plus</t>
  </si>
  <si>
    <t>Installations sanitaires améliorées disponibles Et Partagées par plus de quatre ménages</t>
  </si>
  <si>
    <t>Installations sanitaires non-améliorées disponibles Et Partagées par quatre ménages au plus</t>
  </si>
  <si>
    <t>Installations sanitaires non-améliorées disponibles Et Partagées par plus de quatre ménages</t>
  </si>
  <si>
    <t>Pas d’installation sanitaire disponible / Défécation à l’air libre</t>
  </si>
  <si>
    <t>Analyse EHA</t>
  </si>
  <si>
    <t>Fréquence maximale possible des réponses IC pondérées - Santé</t>
  </si>
  <si>
    <t>Principal type de lieu utilisé par les hommes pour obtenir des soins (EM)</t>
  </si>
  <si>
    <t>Structure de santé (centre, clinique, hôpital, etc.)</t>
  </si>
  <si>
    <t>Guérisseur traditionnel / religieux</t>
  </si>
  <si>
    <t>Reste à la maison / se soigne soi-même</t>
  </si>
  <si>
    <t>Principal type de lieu utilisé par les femmes pour obtenir des soins (EM)</t>
  </si>
  <si>
    <t>Structure de soins utilisée par la majorité de la population (IC)</t>
  </si>
  <si>
    <t>Durée de marche pour atteindre la structure de santé la plus proche (EM)</t>
  </si>
  <si>
    <t>Moins de 1 heure</t>
  </si>
  <si>
    <t>Entre 1 heure et 2 heures</t>
  </si>
  <si>
    <t>Entre 2 heures et une demi-journée</t>
  </si>
  <si>
    <t>Plus d’une demi-journée / pas de centre de santé disponible</t>
  </si>
  <si>
    <t>Conditions de la majorité des femmes pour accoucher (IC)</t>
  </si>
  <si>
    <t>A la maison avec famille</t>
  </si>
  <si>
    <t>A la maison avec sage-femme</t>
  </si>
  <si>
    <t>A la maison avec infirmier</t>
  </si>
  <si>
    <t>Centre de sante / d'accueil</t>
  </si>
  <si>
    <r>
      <t xml:space="preserve">Problèmes d’accès aux soins de santé (IC) </t>
    </r>
    <r>
      <rPr>
        <b/>
        <vertAlign val="superscript"/>
        <sz val="11"/>
        <color rgb="FF000000"/>
        <rFont val="Arial Narrow"/>
        <family val="2"/>
      </rPr>
      <t>2</t>
    </r>
  </si>
  <si>
    <t>Pas de problèmes</t>
  </si>
  <si>
    <t>Infrastructures de santé partiellement ou totalement détruites</t>
  </si>
  <si>
    <t>Manque de personnel médical qualifié dans les centres de santé</t>
  </si>
  <si>
    <t>Manque de médicaments</t>
  </si>
  <si>
    <t>Manque de moyens pour payer les soins de santé</t>
  </si>
  <si>
    <t>Problèmes d'accès physique pour tout le monde (y compris la distance trop élevée)</t>
  </si>
  <si>
    <t>Problèmes d'accès physique pour les personnes âgées</t>
  </si>
  <si>
    <t>Problèmes d'accès physique pour les personnes handicapées</t>
  </si>
  <si>
    <t>Problèmes d'accès sécuritaire pour tout le monde</t>
  </si>
  <si>
    <t>Problèmes d'accès sécuritaire pour les femmes et les filles en particulier</t>
  </si>
  <si>
    <t>Ne sais pas</t>
  </si>
  <si>
    <t>Symptômes chez les enfants de moins de 5 ans au cours des 2 dernières semaines (EM)</t>
  </si>
  <si>
    <t xml:space="preserve">Diarrhée </t>
  </si>
  <si>
    <t>Fièvre</t>
  </si>
  <si>
    <t>Toux</t>
  </si>
  <si>
    <t>Taux total &lt;15% = Sévérité 1; 15%-39% = Sévérité 2; 40%-59% = Sévérité 3; 60%-79% = Sévérité 4; &gt; 80% = Sévérité 5</t>
  </si>
  <si>
    <t>Ménages dormant sous des moustiquaires (EM)</t>
  </si>
  <si>
    <t>Questions spécifiques aux IC professionels de santé :</t>
  </si>
  <si>
    <t>Nombre moyen de cas de maladies rapportées (IC, prof. de santé)</t>
  </si>
  <si>
    <t>Cas suspects</t>
  </si>
  <si>
    <t>Cas confirmés</t>
  </si>
  <si>
    <t>Infection Respiratoire Aigue</t>
  </si>
  <si>
    <t>Diarrhées aigues</t>
  </si>
  <si>
    <t>Typhoïde</t>
  </si>
  <si>
    <t>Malnutrition aigue globale</t>
  </si>
  <si>
    <t>Rougeole</t>
  </si>
  <si>
    <t>Choléra</t>
  </si>
  <si>
    <t>Fièvre jaune</t>
  </si>
  <si>
    <t>Fièvre hémorragique</t>
  </si>
  <si>
    <t>Disponibilité de médicaments en quantitité suffisante (IC, prof. de santé)</t>
  </si>
  <si>
    <t>Disponibilité d’équipements médicaux en quantitité suffisante (IC, prof. de santé)</t>
  </si>
  <si>
    <t>Augmentation du nombre journalier de patients nécessitant des soins depuis le début de la crise (IC, prof. de santé)</t>
  </si>
  <si>
    <t>Analyse Santé</t>
  </si>
  <si>
    <t>Fréquence maximale possible des réponses IC pondérées - Protection</t>
  </si>
  <si>
    <t>Présence et nombre d’enfants non-accompagnés (ENA)</t>
  </si>
  <si>
    <t>Ménages ayant accueilli au moins 1 ENA (EM)</t>
  </si>
  <si>
    <t>Présence d'ENA (IC)</t>
  </si>
  <si>
    <t>Nombre moyen d'ENA (IC)</t>
  </si>
  <si>
    <t>Présence et nombre de personnes en situation de handicap (PSH) (EM)</t>
  </si>
  <si>
    <t>Présence de PSH</t>
  </si>
  <si>
    <t>Nombre total d'enfants en situation de handicap</t>
  </si>
  <si>
    <t>Nombre total d'adultes en situation de handicap</t>
  </si>
  <si>
    <t>Nombre total de personnes agées</t>
  </si>
  <si>
    <r>
      <t xml:space="preserve">Principales préoccupations de protection, par groupe de population (IC) </t>
    </r>
    <r>
      <rPr>
        <b/>
        <vertAlign val="superscript"/>
        <sz val="11"/>
        <color rgb="FF000000"/>
        <rFont val="Arial Narrow"/>
        <family val="2"/>
      </rPr>
      <t>2</t>
    </r>
  </si>
  <si>
    <r>
      <t xml:space="preserve">Principales préoccupations par groupe
(Fréquence de réponses pondérée) </t>
    </r>
    <r>
      <rPr>
        <b/>
        <vertAlign val="superscript"/>
        <sz val="11"/>
        <color rgb="FF000000"/>
        <rFont val="Arial Narrow"/>
        <family val="2"/>
      </rPr>
      <t>3</t>
    </r>
  </si>
  <si>
    <t xml:space="preserve">H +18 ans </t>
  </si>
  <si>
    <t xml:space="preserve">F +18 ans </t>
  </si>
  <si>
    <t xml:space="preserve">H -18 ans </t>
  </si>
  <si>
    <t xml:space="preserve">F -18 ans </t>
  </si>
  <si>
    <t>Rien à signaler / Pas de problème</t>
  </si>
  <si>
    <t>Meurtre</t>
  </si>
  <si>
    <t>Mutilations / coups et blessures</t>
  </si>
  <si>
    <t>Violences intercommunautaires</t>
  </si>
  <si>
    <t>Violences sexuelles</t>
  </si>
  <si>
    <t>Enlèvements ou tentatives d'enlèvement</t>
  </si>
  <si>
    <t>Blessés / morts dus aux mines</t>
  </si>
  <si>
    <t>Mariage forcé / précoce</t>
  </si>
  <si>
    <t>Violences conjugales</t>
  </si>
  <si>
    <t>Séparation des familles</t>
  </si>
  <si>
    <t>Pillage / vol / cambriolage</t>
  </si>
  <si>
    <t>Pillage du bétail</t>
  </si>
  <si>
    <t>Arrestations arbitraires</t>
  </si>
  <si>
    <t>Harcèlement ou divulgation de renseignements</t>
  </si>
  <si>
    <t>Recrutements / enrôlements forcés</t>
  </si>
  <si>
    <t>Démobilisation d'acteurs armés</t>
  </si>
  <si>
    <t>Travaux forcés</t>
  </si>
  <si>
    <r>
      <t xml:space="preserve">Types d'incidents encourus et / ou subis récemment par les membres masculins des ménages (EM) </t>
    </r>
    <r>
      <rPr>
        <b/>
        <vertAlign val="superscript"/>
        <sz val="11"/>
        <color rgb="FF000000"/>
        <rFont val="Arial Narrow"/>
        <family val="2"/>
      </rPr>
      <t>2</t>
    </r>
  </si>
  <si>
    <t>Violence physique ou harcélement</t>
  </si>
  <si>
    <t>Déni d'accès à des services</t>
  </si>
  <si>
    <t>Recrutement de force dans des groupes armés ou forces armées</t>
  </si>
  <si>
    <t>Mariage forcé</t>
  </si>
  <si>
    <t>Travail forcé</t>
  </si>
  <si>
    <t>Pas de cas dans le ménage</t>
  </si>
  <si>
    <t>Ne sait pas / ne se prononce pas</t>
  </si>
  <si>
    <r>
      <t xml:space="preserve">Types d'incidents encourus et / ou subis récemment par les membres feminins des ménages (EM) </t>
    </r>
    <r>
      <rPr>
        <b/>
        <vertAlign val="superscript"/>
        <sz val="11"/>
        <color rgb="FF000000"/>
        <rFont val="Arial Narrow"/>
        <family val="2"/>
      </rPr>
      <t>2</t>
    </r>
  </si>
  <si>
    <t>Disponibilité d'un service de prise en charge des cas de VBG (IC)</t>
  </si>
  <si>
    <r>
      <t xml:space="preserve">Cas de violence sexuelle et / ou sexiste au sein de la communauté (EM) </t>
    </r>
    <r>
      <rPr>
        <b/>
        <vertAlign val="superscript"/>
        <sz val="11"/>
        <color rgb="FF000000"/>
        <rFont val="Arial Narrow"/>
        <family val="2"/>
      </rPr>
      <t>2</t>
    </r>
  </si>
  <si>
    <t>Pas de cas dans la communauté</t>
  </si>
  <si>
    <t>Viol</t>
  </si>
  <si>
    <t>Agression sexuelle</t>
  </si>
  <si>
    <t>Violence physique ou harcèlement</t>
  </si>
  <si>
    <t>Abus psychologique / émotionnel</t>
  </si>
  <si>
    <t>Ménages affectés par un incident lié aux Restes Explosifs de Guerre (REG) (IC)</t>
  </si>
  <si>
    <t>Perception de la communauté hôte sur la présence de déplacés et / ou des retournés (IC)</t>
  </si>
  <si>
    <t>Tensions avec la communauté d’accueil</t>
  </si>
  <si>
    <t>Communauté hôte prête à assister pour le temps nécessaire</t>
  </si>
  <si>
    <t>Communauté hôte prête à assister pour un temps limité</t>
  </si>
  <si>
    <t>Ils constituent une main d’œuvre bon marché pour les travaux journaliers</t>
  </si>
  <si>
    <t>Ils sont responsables des problèmes de protection et d’insécurité</t>
  </si>
  <si>
    <t>Disponibilité d’un mécanisme communautaire de médiation des tensions (IC)</t>
  </si>
  <si>
    <r>
      <t xml:space="preserve">Tensions sociales liées à la propriété et l'accès à la terre (IC) </t>
    </r>
    <r>
      <rPr>
        <b/>
        <vertAlign val="superscript"/>
        <sz val="11"/>
        <color rgb="FF000000"/>
        <rFont val="Arial Narrow"/>
        <family val="2"/>
      </rPr>
      <t>2</t>
    </r>
  </si>
  <si>
    <t>Aucun problème</t>
  </si>
  <si>
    <t>Accaparement des terres</t>
  </si>
  <si>
    <t>Accès à la terre des femmes et autres groupes à besoins spécifiques</t>
  </si>
  <si>
    <t>Accès à la terre pour les PDIs</t>
  </si>
  <si>
    <t>Augmentation du coût du loyer</t>
  </si>
  <si>
    <t>Conflits entre agriculteurs et éleveurs</t>
  </si>
  <si>
    <t>Destruction des cultures ou des animaux</t>
  </si>
  <si>
    <t>Destruction des étangs piscicoles</t>
  </si>
  <si>
    <t>Exploitation des ressources naturelles</t>
  </si>
  <si>
    <t>Exploitation illégale des ressources naturelles</t>
  </si>
  <si>
    <t>Expulsions ou menaces d'expulsions des locataires</t>
  </si>
  <si>
    <t>Incendies et / ou destruction des habitations / abris</t>
  </si>
  <si>
    <t>Insécurité d’occupation</t>
  </si>
  <si>
    <t>Litiges latents non réglés sur la terre et la propriété</t>
  </si>
  <si>
    <t>Occupations secondaires des maisons et des champs</t>
  </si>
  <si>
    <t>Problèmes de limites</t>
  </si>
  <si>
    <t>Rareté des terres</t>
  </si>
  <si>
    <t>Remise en cause des transactions foncières</t>
  </si>
  <si>
    <t>Répartition inégale des terres</t>
  </si>
  <si>
    <t>Restitution des biens</t>
  </si>
  <si>
    <t>Successions</t>
  </si>
  <si>
    <t>Tensions sociales autour de la question de la propriété</t>
  </si>
  <si>
    <t>Analyse Protection</t>
  </si>
  <si>
    <t>Fréquence maximale possible des réponses IC pondérées - Education</t>
  </si>
  <si>
    <t>Disponibilité d’une école primaire fonctionnelle à moins d'une heure de marche (IC)</t>
  </si>
  <si>
    <t>Durée de marche pour atteindre l'école primaire fonctionnelle la plus proche (EM)</t>
  </si>
  <si>
    <t>Plus de 1 heure</t>
  </si>
  <si>
    <t>Pas d’école primaire fonctionnelle</t>
  </si>
  <si>
    <t>Ecole primaire fonctionnelle occupée ou partiellement utilisée par des personnes armées (EM)</t>
  </si>
  <si>
    <t>Proportion d'enfants de 6 à 11 ans non-inscrits ou ne fréquentant pas régulièrement l'école primaire (IC)</t>
  </si>
  <si>
    <t>Type de lieu utilisé pour les classes d'école primaire (IC)</t>
  </si>
  <si>
    <t>Ecoles existantes</t>
  </si>
  <si>
    <t>Espaces temporaires (p. ex. église, …)</t>
  </si>
  <si>
    <t>Dehors / sous les arbres</t>
  </si>
  <si>
    <t>Ménages dont aucun enfant, par groupe, n'est allé à l'école au cours des 14 derniers jours (EM)</t>
  </si>
  <si>
    <t>Garçons (Primaire)</t>
  </si>
  <si>
    <t>Filles (Primaire)</t>
  </si>
  <si>
    <t>Garçons (Secondaire)</t>
  </si>
  <si>
    <t>Filles (Secondaire)</t>
  </si>
  <si>
    <t>Taux total ≥70% = Sévérité 5; 51% - 69% = Sévérité 4; 36% - 50% = Sévérité 3; 16% - 35% = Sévérité 2; ≤ 15% = Sévérité 1</t>
  </si>
  <si>
    <t>Raison principale de la non-scolarisation d'au moins un enfant par ménage (EM)</t>
  </si>
  <si>
    <t>Manque de moyens pour payer l’école</t>
  </si>
  <si>
    <t>Ecole trop éloignée</t>
  </si>
  <si>
    <t>Interruption suite à un déplacement / retour</t>
  </si>
  <si>
    <t>Destruction de l'école</t>
  </si>
  <si>
    <t>Occupation de l'école</t>
  </si>
  <si>
    <t>Ecole de la localité d’accueil n’accepte pas enfants déplacés</t>
  </si>
  <si>
    <t>Enfant a peur d’aller à l’école</t>
  </si>
  <si>
    <t>Absence des enseignants</t>
  </si>
  <si>
    <t>Enfant est perturbé (stress, trauma)</t>
  </si>
  <si>
    <t>Enfant jamais allé à l’école</t>
  </si>
  <si>
    <r>
      <t>(Fréquence de réponses pondérée)</t>
    </r>
    <r>
      <rPr>
        <vertAlign val="superscript"/>
        <sz val="10"/>
        <color rgb="FF000000"/>
        <rFont val="Arial Narrow"/>
        <family val="2"/>
      </rPr>
      <t>3</t>
    </r>
  </si>
  <si>
    <t>Raison principale de la non-scolarisation des filles et des garçons de 6 à 11 ans (IC)</t>
  </si>
  <si>
    <t>Filles 6-11 ans</t>
  </si>
  <si>
    <t xml:space="preserve"> Garçons 6-11 ans</t>
  </si>
  <si>
    <t>Elles / Ils ne peuvent pas payer les frais scolaires</t>
  </si>
  <si>
    <t>Elles / Ils ne peuvent pas payer le matériel scolaire</t>
  </si>
  <si>
    <t>Elles / Ils doivent travailler en dehors de la maison (agriculture, travaux, transhumance)</t>
  </si>
  <si>
    <t>Elles / Ils doivent travailler à la maison</t>
  </si>
  <si>
    <t>Récemment déplacé.es, sans inscription dans une école à proximité</t>
  </si>
  <si>
    <t>Pour des raisons culturelles (p. ex. les filles ne vont pas à l’école)</t>
  </si>
  <si>
    <t>Mariage précoce / mariage forcé</t>
  </si>
  <si>
    <t>Grossesse précoce</t>
  </si>
  <si>
    <t>Faim</t>
  </si>
  <si>
    <t>La route pour aller à l’école est trop dangereuse</t>
  </si>
  <si>
    <t>Il n’y a pas de fourniture (p. ex. des pupitres)</t>
  </si>
  <si>
    <t>Manque d’hygiène et d’installations EHA dans les écoles (et / ou problèmes liés aux menstruations)</t>
  </si>
  <si>
    <t>L’école est trop loin</t>
  </si>
  <si>
    <t>L'école est endommagée au point de ne plus pouvoir y aller</t>
  </si>
  <si>
    <t>Questions spécifiques aux IC professionels du secteur de l'éducation:</t>
  </si>
  <si>
    <t>Taux d'inscription des enfants en école primaire (IC, prof. de l'éducation)</t>
  </si>
  <si>
    <t>Taux actuel (au moment de l'enquête)</t>
  </si>
  <si>
    <t>Avant la crise</t>
  </si>
  <si>
    <t>Taux de fréquentation des enfants inscrits en école primaire (IC, prof. de l'éducation)</t>
  </si>
  <si>
    <t>Ratio moyen d'élèves pour 1 enseignant (IC, prof. de l'éducation)</t>
  </si>
  <si>
    <t>Nombre actuel d'élèves pour 1 enseignant</t>
  </si>
  <si>
    <t>Nombre d'élèves pour 1 enseignant avant la crise</t>
  </si>
  <si>
    <t>Analyse Éducation</t>
  </si>
  <si>
    <t>APP</t>
  </si>
  <si>
    <t>Fréquence maximale possible des réponses IC pondérées - AAP</t>
  </si>
  <si>
    <t>Ménages ayant eu accès à une assistance humanitaire depuis le début de la crise (IC)</t>
  </si>
  <si>
    <r>
      <t xml:space="preserve">Type d'assistance humanitaire reçue depuis le début de la crise (EM, IC) </t>
    </r>
    <r>
      <rPr>
        <b/>
        <vertAlign val="superscript"/>
        <sz val="11"/>
        <color rgb="FF000000"/>
        <rFont val="Arial Narrow"/>
        <family val="2"/>
      </rPr>
      <t>2</t>
    </r>
  </si>
  <si>
    <t>AME</t>
  </si>
  <si>
    <t>EHA</t>
  </si>
  <si>
    <t>Cash</t>
  </si>
  <si>
    <t>Provision de services (protection juridique, prise en charge médicale, formations pro., etc.)</t>
  </si>
  <si>
    <r>
      <t xml:space="preserve">Besoins prioritaires d'information pour les ménages (EM) </t>
    </r>
    <r>
      <rPr>
        <b/>
        <vertAlign val="superscript"/>
        <sz val="11"/>
        <color rgb="FF000000"/>
        <rFont val="Arial Narrow"/>
        <family val="2"/>
      </rPr>
      <t>2</t>
    </r>
  </si>
  <si>
    <t>Pas de besoin d'information</t>
  </si>
  <si>
    <t>Où recevoir l'assistance</t>
  </si>
  <si>
    <t>Comment s'enregistrer pour l'assistance</t>
  </si>
  <si>
    <t>Dispositions spéciales pour personnes âgées, personnes handicapées, femmes enceintes, etc.)</t>
  </si>
  <si>
    <t>Qui est ciblé / peut accéder à l'assistance</t>
  </si>
  <si>
    <t>Comment donner son feedback</t>
  </si>
  <si>
    <t>Comment chercher de l'aide après avoir été affecté par un incident sécuritaire ou de protection</t>
  </si>
  <si>
    <t>Des informations sur la localité d’origine (si ménage déplacé / réfugié)</t>
  </si>
  <si>
    <t>Les responsabilités du personnel humanitaire</t>
  </si>
  <si>
    <t>Préfère ne pas répondre</t>
  </si>
  <si>
    <r>
      <t xml:space="preserve">Moyens préférés pour recevoir des informations à propos de l'aide humanitaire (EM) </t>
    </r>
    <r>
      <rPr>
        <b/>
        <vertAlign val="superscript"/>
        <sz val="11"/>
        <color rgb="FF000000"/>
        <rFont val="Arial Narrow"/>
        <family val="2"/>
      </rPr>
      <t>2</t>
    </r>
  </si>
  <si>
    <t>Appel téléphonique</t>
  </si>
  <si>
    <t>Face-à-face avec un travailleur humanitaire (peu importe le genre)</t>
  </si>
  <si>
    <t>Face-à-face avec une travailleuse humanitaire (femme uniquement)</t>
  </si>
  <si>
    <t>SMS</t>
  </si>
  <si>
    <t>Réseau social (facebook, whtasapp, etc.)</t>
  </si>
  <si>
    <t>Evenements communautaires</t>
  </si>
  <si>
    <t>Crieurs publics avec mégaphones</t>
  </si>
  <si>
    <t>Au travers des leaders communautaires</t>
  </si>
  <si>
    <t>Dans des lieux de culte, à travers des leaders religieux</t>
  </si>
  <si>
    <t>Organisations / comités de femmes</t>
  </si>
  <si>
    <t>Autorités locales gouvernementales</t>
  </si>
  <si>
    <t>Autorités locales (police, militaires)</t>
  </si>
  <si>
    <r>
      <t xml:space="preserve">Modalités préférées pour faire un(e) retour / plainte / doléance sur la réponse humanitaire (EM) </t>
    </r>
    <r>
      <rPr>
        <b/>
        <vertAlign val="superscript"/>
        <sz val="11"/>
        <color rgb="FF000000"/>
        <rFont val="Arial Narrow"/>
        <family val="2"/>
      </rPr>
      <t>2</t>
    </r>
  </si>
  <si>
    <t>Boite à plaintes</t>
  </si>
  <si>
    <t>Autre (préciser)</t>
  </si>
  <si>
    <t>Analyse AAP</t>
  </si>
  <si>
    <t>Conclusions générales et commentaires</t>
  </si>
  <si>
    <t>Notes de fin</t>
  </si>
  <si>
    <t>1. Les résultats issus des différents questionnaires ERM sont présentés dans plusieurs colonnes distinctes avec l'entête "EM" pour les enquêtes ménages, "IC" pour les informateurs clés" et "GDC/RDS" pour les données issues des groupes de discussion communautaires ou d'une revue de données secondaires (voire d'une observation libre)". Si la source d'une information est autre que ces trois ou que la donnée dans une colonne ne s'y réfère pas, un entête spécifique est ajouté. Les entêtes de sources sont ensuite rappelés où nécessaire. Pour les EM, les résulats sont généralement en % de ménages ayant répondu à chacune des réponses possibles listées sur la gauche. Pour les IC, les résultats sont généralement présenté sous forme du nombre de fois que des IC ont cité une des réponses possibles, pondéré par le poids accordé aux IC spécialistes (fréquence pondérée des réponses IC). Les résultats peuvent aussi être affichés uniquement sous la forme de la réponse ayant été la plus fréquement rapportée par les IC, après pondération. Lorsque aucune réponse rapportée par les IC ne se dégage majoritairement, le résultat est rapporté comme un "Non consensus". Pour les GDC/RDS, les réponses sont des entrées manuelles des évaluateurs pour répondre aux questions pertinentes. Les données GDC/RDS se retrouvent aussi et principalement dans les boîtes de texte d'analyse pour chaque secteur. Les données issues d'observations libres peuvent également être présentées dans ces boîtes de texte.
2. Question à choix multiples, la somme des % des différentes réponses peut être supérieure à 100%. La somme des % des différentes réponses peut être inférieure à 100% car les réponses "Ne sait pas" et "Ne se prononce pas" ne sont pas présentées dans les graphes.
3. La fréquence pondérée de réponses IC correspond au nombre de fois que des IC ont cité une des réponses possibles, ajusté en fonction du profil des IC et du secteur évoqué. La pondération accordée à chaque IC en fonction de son profil permet de donner un poids relatif aux informations rapportées par les IC plus ou moins spécialisés en fonction du secteur évoqué. Chaque IC reçoit un nombre de points de pondération, qui varie pour chaque catégorie de questions (questions transversales, questions santé, questions sécurité alimentaire, etc). Ainsi le maximum possible de la fréquence pondérée d'une réponse (autrement dit, le total de points de pondération des IC) est différent pour chaque secteur. Cette fréquence pondérée maximale possible est indiquée en en-tête de chaque secteur à travers le rapport ; Attention : La fréquence pondérée ne correspond donc ni a un pourcentage, ni au nombre d'IC ayant cité l'option de réponse considérée.
4. Le score de consommation alimentaire (SCA/FCS) est un indicateur de la quantité et de la qualité des aliments consommés dans un ménage. Il mesure en le nombre de jours pendant lesquels un membre du ménage a consommé respectivement 9 groupes d'aliments distincts au cours d'une période de rappel de 7 jours. Les ménages sont classés en catégories de gravité en fonction de leurs réponses. Le SCA est souvent utilisé comme indicateur de la qualité des aliments consommés. Les seuils SCA standard sont &lt;28 pour une consommation «pauvre», 28,5-42 pour une consommation «limite» et &gt; 42 pour une consommation «acceptable».
5. L'indice des stratégies de survie simplifié (ISSs/rCSI) est un indicateur alternatif de l’accès aux aliments par les ménages. Il mesure le comportement des ménages pour faire face au manque de nourriture, spécifiquement les ajustements de consommation et des activités de subsistance. Ces ajustements peuvent être des changements dans la consommation; une réduction des dépenses; ou une expansion activités génératrices de revenus. Le score doit généralement être analysé dans le cadre d’une analyse des tendances. Les seuils standards pour l'ISS sont de &lt; 3 pour une situation «acceptable», 4 - &lt;= 18 pour une situation «limite» et &gt; 19 pour une situation «pauvre».
6. Parmi les ménages ayant rapporté une situation d'occupation parmi les modalités suivantes : "Sur une parcelle ou un abri qui lui appartient", "En famille d'accueil*, "Dans un site spontané", "Locataire (habite seul sur une parcelle qu'il loue)", "Co-locataire (plusieurs ménages habitent sur une parcelle qu'ils louent)", "Ne sait pas" et "Ne se prononce pas".
7. Indicateur composé à partir de plusieurs éléments de réponse de différents autres indicateurs. La somme des résultats de cet indicateur composite peut être inférieure ou supérieure à 100% car toutes les modalités de réponse possibles ne sont pas considérées.
8. Sources améliorées: celles protégées de l'extérieur, p.ex. robinets, trous de forage, puits tubulaires, puits creusés protégés, sources naturelles protégées, l'eau de pluie et l'eau conditionnée (en bouteilles/sachets). Sources non-améliorées: puits creusé non-protégé ou source naturelle non-protégée. Eau de surface: rivière, barrage, lac, étang, ruisseau, canal d'irrigation, etc. (source: JMP).
9. Installations sanitaires améliorées: celles conçues pour séparer hygiéniquement les excréments du contact humain, p.ex. latrine à chasse vers un réseau d'égout, fosse septique, latrines à fosse améliorées ventilées (VIP), toilettes à compost ou latrines à fosse avec dalle (source: JMP). Non-améliorées: latrines à fosse sans dalle ni plateforme, latrines suspendues ou latrines à seau. Pas d'installation sanitaire: excréments dans un espace ouvert (champs, forêts, buissons, plans d'eau ouverts, etc. ou avec les déchets solides)</t>
  </si>
  <si>
    <t>ANNEXE</t>
  </si>
  <si>
    <t>ANNEXE1 Score de vulnérabilité santé.</t>
  </si>
  <si>
    <t>Indicateurs</t>
  </si>
  <si>
    <t xml:space="preserve">Critère de vulnérabilité </t>
  </si>
  <si>
    <t>ZS DE BIRAMBIZO</t>
  </si>
  <si>
    <t>ZS DE KIBIRIZI</t>
  </si>
  <si>
    <t>AS RWINDI</t>
  </si>
  <si>
    <t>AS JTN</t>
  </si>
  <si>
    <t>AS NYARUBANDE</t>
  </si>
  <si>
    <t>Evaluation Septembre 2023</t>
  </si>
  <si>
    <t xml:space="preserve">Proportion/pourcentage des déplacés vs. Population hôte </t>
  </si>
  <si>
    <t>&lt; 0.1</t>
  </si>
  <si>
    <t>0.1-0.3</t>
  </si>
  <si>
    <t>&gt; 0.3</t>
  </si>
  <si>
    <t xml:space="preserve"> (3715/12471) *100</t>
  </si>
  <si>
    <t xml:space="preserve"> (45810/11252) *100</t>
  </si>
  <si>
    <t xml:space="preserve"> (2890/16357) *100</t>
  </si>
  <si>
    <t>Tendance croissante de la mortalité ou mortalité brute (&gt; 1 pour 10 000 par jour) ou U5MR&gt; 2/10 000 / jour compte tenu des 30 derniers jours</t>
  </si>
  <si>
    <t>&lt; 0.5</t>
  </si>
  <si>
    <t>0.5-1</t>
  </si>
  <si>
    <t>&gt; 1 ou tendances à la hausse</t>
  </si>
  <si>
    <t xml:space="preserve">3 décès  communautaires don’t tous  des  enfants de moins de 5 ans (1 cas de Palu, et deux autres retars aux soins primaires) </t>
  </si>
  <si>
    <t>4  décès  communautaires, Dont 2 enfant de moins de 5 ans (1 de l'anemie et 1 autre de la malnutrition), et  2 autres cas des adultes, dont une femmede 37 ans  morte suite à l'acite et 1 autre homme de 45 ans référes mais morts à l'HGR Mwesho suite au Paludisme.</t>
  </si>
  <si>
    <t>2 décès  communautaires signalés dont un décès d'un enfant  de moins de 5 ans de cas de diarhée et  un autre cas d'un adulte de 55 ans cause non connu</t>
  </si>
  <si>
    <t>Flambée signalée dans la région ou augmentation significative de la maladie</t>
  </si>
  <si>
    <t>Pas d'épidémie</t>
  </si>
  <si>
    <t>Augmentation significative de la maladie, mais pas d'épidémie</t>
  </si>
  <si>
    <t>Epidémie</t>
  </si>
  <si>
    <t>Augmentation significative de la maladie (PALU), mais pas d'épidémie</t>
  </si>
  <si>
    <t xml:space="preserve">Pas d'épidémie </t>
  </si>
  <si>
    <t>Niveaux SAM ou GAM élevés ou tendances à la hausse</t>
  </si>
  <si>
    <t>&lt; 10%</t>
  </si>
  <si>
    <t>10-15% or increasing trends</t>
  </si>
  <si>
    <t>&gt;15% MAG, &gt;3% MAS ou tendances à la hausse</t>
  </si>
  <si>
    <t>MAS: 2% (2/104)</t>
  </si>
  <si>
    <t>MAS: 2% (2/88)</t>
  </si>
  <si>
    <t>MAS: 3% (3/115)</t>
  </si>
  <si>
    <t>MAM: 8% (8/104)</t>
  </si>
  <si>
    <t>MAM: 9% (8/88)</t>
  </si>
  <si>
    <t>MAM: 11% (13/115)</t>
  </si>
  <si>
    <t>MAG: 10% (10/104)</t>
  </si>
  <si>
    <t>MAG: 11% (10/88)</t>
  </si>
  <si>
    <t>MAG: 14% (16/115)</t>
  </si>
  <si>
    <t>Rupture de stock de médicaments traceurs</t>
  </si>
  <si>
    <t>Rupture de stock de moins de 5 articles traceurs</t>
  </si>
  <si>
    <t>Rupture de stock de 5 articles traceurs ou plus</t>
  </si>
  <si>
    <t>Aucun élément traceur présent</t>
  </si>
  <si>
    <t>Rupture de stock des 2 articles traceurs (CIPRO et KITPEP)</t>
  </si>
  <si>
    <t>Rupture de stock des 5 articles traceurs ( PCT, CIPRO, SRO, OXYT et TPE)</t>
  </si>
  <si>
    <t>Rupture de stock des 7 articles traceurs (CIPRO,  OXYTOCINE  COTRI, ATPE etc...)</t>
  </si>
  <si>
    <t xml:space="preserve">Service de SONU de base </t>
  </si>
  <si>
    <t>Fonctionnement normal des livraisons et des références</t>
  </si>
  <si>
    <t>Livraisons normales mais pas de références ; ou références sans livraisons</t>
  </si>
  <si>
    <t>Aucun service ou rupture de stock de toutes les fournitures requises</t>
  </si>
  <si>
    <t xml:space="preserve">Fonctionnement normal avec rupture </t>
  </si>
  <si>
    <t>Fonctionnement normal avec rupture de VK1</t>
  </si>
  <si>
    <t>Fonctionnement normal avec rupture de stock de  fournitures requises à 90%</t>
  </si>
  <si>
    <t>Service de nutrition</t>
  </si>
  <si>
    <t>Services de Nutrition fonctionnent</t>
  </si>
  <si>
    <t>Les services de nutrition fonctionnent partiellement - mauvaise qualité ou manque d'équipement requis</t>
  </si>
  <si>
    <t>Pas de services de nutrition ou rupture de stock d'ATPE</t>
  </si>
  <si>
    <t xml:space="preserve">Les services de nutrition fonctionnent partiellement - mauvaise qualité ou manque d'équipement requis. </t>
  </si>
  <si>
    <t>Rupture des ATPE depuis le 17 du mois d'Octobre 2023. les partenaires qui n'approvisionnement pas la structure, depuis deux semaine en ATPE. Cause insécurité sur la route Goma-Mweso.</t>
  </si>
  <si>
    <t xml:space="preserve">Pas de services de nutrition. Les enfants avec cas MAS et MAM sont directement transeferer à l'Hopital géneral de Mweso pour une prise en charge par MSF, oeuvrant integrée.  </t>
  </si>
  <si>
    <t xml:space="preserve">Infection Prevention Control score card </t>
  </si>
  <si>
    <t>&gt;34</t>
  </si>
  <si>
    <t>21-34</t>
  </si>
  <si>
    <t>&lt;21</t>
  </si>
  <si>
    <r>
      <t xml:space="preserve">PCI 11/43 soit </t>
    </r>
    <r>
      <rPr>
        <b/>
        <sz val="10"/>
        <color rgb="FF000000"/>
        <rFont val="Arial Narrow"/>
        <family val="2"/>
      </rPr>
      <t>26%</t>
    </r>
    <r>
      <rPr>
        <sz val="10"/>
        <color rgb="FF000000"/>
        <rFont val="Arial Narrow"/>
        <family val="2"/>
      </rPr>
      <t xml:space="preserve">, Problème PCI à tout le niveau dans la FOSA. Absence des installations d'hygiène (Toilettes et douches à mauvais état et déjà plein, pas de lavabo, pas de sceaux en couleurs) mauvasi système de gestion de déchets dans la FOSA, absence d'eau dans la FOSA.  </t>
    </r>
  </si>
  <si>
    <r>
      <t xml:space="preserve">PCI 14/43 soit </t>
    </r>
    <r>
      <rPr>
        <b/>
        <sz val="10"/>
        <color rgb="FF000000"/>
        <rFont val="Arial Narrow"/>
        <family val="2"/>
      </rPr>
      <t>33%</t>
    </r>
    <r>
      <rPr>
        <sz val="10"/>
        <color rgb="FF000000"/>
        <rFont val="Arial Narrow"/>
        <family val="2"/>
      </rPr>
      <t xml:space="preserve">. Problème PCI à tout le niveau dans la FOSA. Absence des installations d'hygiène (Toilettes et douches à mauvais état, pas de lavabo, pas de sceaux en couleurs) mauvasi système de gestion de déchets dans la FOSA, absence d'eau dans la FOSA.  </t>
    </r>
  </si>
  <si>
    <r>
      <t xml:space="preserve">PCI 7/43 soit  </t>
    </r>
    <r>
      <rPr>
        <b/>
        <sz val="10"/>
        <color rgb="FF000000"/>
        <rFont val="Arial Narrow"/>
        <family val="2"/>
      </rPr>
      <t>16%</t>
    </r>
    <r>
      <rPr>
        <sz val="10"/>
        <color rgb="FF000000"/>
        <rFont val="Arial Narrow"/>
        <family val="2"/>
      </rPr>
      <t xml:space="preserve"> Problème PCI à tout le niveau dans la FOSA. Absence des installations d'hygiène (Toilettes et douches à mauvais état, pas de lavabo, pas de sceaux en couleurs) mauvasi système de gestion de déchets dans la FOSA, absence d'eau dans la FOSA, pas de matélas, gas, blouse et autes équipement nécessiare pour un bon fonctionnement.</t>
    </r>
  </si>
  <si>
    <t>MHPSS service</t>
  </si>
  <si>
    <t>Fonctionnels</t>
  </si>
  <si>
    <t xml:space="preserve">Partiels </t>
  </si>
  <si>
    <t xml:space="preserve">N’ existent pas </t>
  </si>
  <si>
    <t>N'existe pas</t>
  </si>
  <si>
    <t xml:space="preserve">Morbidité spécifique des enfants &lt;5ans (paludisme, IRA &amp; diarrhée)  </t>
  </si>
  <si>
    <t>&lt; 20%</t>
  </si>
  <si>
    <t>20 – 59.9 %</t>
  </si>
  <si>
    <t>≥60%</t>
  </si>
  <si>
    <r>
      <t>PALU: (119*100)/173 :</t>
    </r>
    <r>
      <rPr>
        <b/>
        <sz val="10"/>
        <color rgb="FF000000"/>
        <rFont val="Arial Narrow"/>
        <family val="2"/>
      </rPr>
      <t>69%</t>
    </r>
  </si>
  <si>
    <r>
      <t xml:space="preserve">PALU (25*100)/185: </t>
    </r>
    <r>
      <rPr>
        <b/>
        <sz val="10"/>
        <color rgb="FF000000"/>
        <rFont val="Arial Narrow"/>
        <family val="2"/>
      </rPr>
      <t>14</t>
    </r>
    <r>
      <rPr>
        <b/>
        <sz val="10"/>
        <color rgb="FF000000"/>
        <rFont val="Arial Nova"/>
        <family val="2"/>
      </rPr>
      <t>%</t>
    </r>
  </si>
  <si>
    <r>
      <t xml:space="preserve">PALU (42*100)/307 : </t>
    </r>
    <r>
      <rPr>
        <b/>
        <sz val="10"/>
        <color rgb="FF000000"/>
        <rFont val="Arial Narrow"/>
        <family val="2"/>
      </rPr>
      <t>14</t>
    </r>
    <r>
      <rPr>
        <b/>
        <sz val="10"/>
        <color rgb="FF000000"/>
        <rFont val="Arial Nova"/>
        <family val="2"/>
      </rPr>
      <t>%</t>
    </r>
  </si>
  <si>
    <r>
      <t xml:space="preserve">IRA: (18*100)/173: </t>
    </r>
    <r>
      <rPr>
        <b/>
        <sz val="10"/>
        <color rgb="FF000000"/>
        <rFont val="Arial Narrow"/>
        <family val="2"/>
      </rPr>
      <t>10%</t>
    </r>
  </si>
  <si>
    <r>
      <t xml:space="preserve">IRA: (3*100)/185 : </t>
    </r>
    <r>
      <rPr>
        <b/>
        <sz val="10"/>
        <color rgb="FF000000"/>
        <rFont val="Arial Narrow"/>
        <family val="2"/>
      </rPr>
      <t>2</t>
    </r>
    <r>
      <rPr>
        <b/>
        <sz val="10"/>
        <color rgb="FF000000"/>
        <rFont val="Arial Nova"/>
        <family val="2"/>
      </rPr>
      <t>%</t>
    </r>
  </si>
  <si>
    <r>
      <t>IRA:(15*100)/307:</t>
    </r>
    <r>
      <rPr>
        <b/>
        <sz val="10"/>
        <color rgb="FF000000"/>
        <rFont val="Arial Narrow"/>
        <family val="2"/>
      </rPr>
      <t xml:space="preserve"> 5</t>
    </r>
    <r>
      <rPr>
        <b/>
        <sz val="10"/>
        <color rgb="FF000000"/>
        <rFont val="Arial Nova"/>
        <family val="2"/>
      </rPr>
      <t>%</t>
    </r>
  </si>
  <si>
    <r>
      <t xml:space="preserve">Diarhee:(11*100)/173: </t>
    </r>
    <r>
      <rPr>
        <b/>
        <sz val="10"/>
        <color rgb="FF000000"/>
        <rFont val="Arial Narrow"/>
        <family val="2"/>
      </rPr>
      <t>6%</t>
    </r>
  </si>
  <si>
    <r>
      <t xml:space="preserve">Diarhee:(1*100)/185: </t>
    </r>
    <r>
      <rPr>
        <b/>
        <sz val="10"/>
        <color rgb="FF000000"/>
        <rFont val="Arial Narrow"/>
        <family val="2"/>
      </rPr>
      <t>1</t>
    </r>
    <r>
      <rPr>
        <b/>
        <sz val="10"/>
        <color rgb="FF000000"/>
        <rFont val="Arial Nova"/>
        <family val="2"/>
      </rPr>
      <t>%</t>
    </r>
  </si>
  <si>
    <r>
      <t xml:space="preserve">Diarhee:(20*100)/307 : </t>
    </r>
    <r>
      <rPr>
        <b/>
        <sz val="10"/>
        <color rgb="FF000000"/>
        <rFont val="Arial Narrow"/>
        <family val="2"/>
      </rPr>
      <t>7</t>
    </r>
    <r>
      <rPr>
        <b/>
        <sz val="10"/>
        <color rgb="FF000000"/>
        <rFont val="Arial Nova"/>
        <family val="2"/>
      </rPr>
      <t>%</t>
    </r>
  </si>
  <si>
    <r>
      <t xml:space="preserve">Total : (101*100)/168: </t>
    </r>
    <r>
      <rPr>
        <b/>
        <sz val="10"/>
        <color rgb="FF000000"/>
        <rFont val="Arial Narrow"/>
        <family val="2"/>
      </rPr>
      <t>85%</t>
    </r>
  </si>
  <si>
    <r>
      <t>Total : (39*100)/289 :</t>
    </r>
    <r>
      <rPr>
        <b/>
        <sz val="10"/>
        <color rgb="FF000000"/>
        <rFont val="Arial Narrow"/>
        <family val="2"/>
      </rPr>
      <t xml:space="preserve"> 17%</t>
    </r>
  </si>
  <si>
    <r>
      <t xml:space="preserve">Total : (77*100)/307 : </t>
    </r>
    <r>
      <rPr>
        <b/>
        <sz val="10"/>
        <color rgb="FF000000"/>
        <rFont val="Arial Narrow"/>
        <family val="2"/>
      </rPr>
      <t>26%</t>
    </r>
  </si>
  <si>
    <t xml:space="preserve">Couverture vaccinale contre la rougeole des enfants âgés de 0-11 mois </t>
  </si>
  <si>
    <t>≥ 95%</t>
  </si>
  <si>
    <t>94.9 -80 %</t>
  </si>
  <si>
    <t>&lt;80%</t>
  </si>
  <si>
    <r>
      <t xml:space="preserve">(29/36)*100: </t>
    </r>
    <r>
      <rPr>
        <b/>
        <sz val="10"/>
        <color rgb="FF000000"/>
        <rFont val="Calibri"/>
        <family val="2"/>
      </rPr>
      <t>81%</t>
    </r>
  </si>
  <si>
    <r>
      <t>(28/36)*100:</t>
    </r>
    <r>
      <rPr>
        <b/>
        <sz val="10"/>
        <color rgb="FF000000"/>
        <rFont val="Calibri"/>
        <family val="2"/>
      </rPr>
      <t xml:space="preserve"> 78%</t>
    </r>
  </si>
  <si>
    <r>
      <t xml:space="preserve">(41/50)*100: </t>
    </r>
    <r>
      <rPr>
        <b/>
        <sz val="10"/>
        <color rgb="FF000000"/>
        <rFont val="Calibri"/>
        <family val="2"/>
      </rPr>
      <t>86%</t>
    </r>
  </si>
  <si>
    <t>Insécurité continue</t>
  </si>
  <si>
    <t>NON (0)</t>
  </si>
  <si>
    <t>OUI</t>
  </si>
  <si>
    <t xml:space="preserve">Défis particuliers de sécurité pour un groupe spécifique (conflit tribal) </t>
  </si>
  <si>
    <t xml:space="preserve">SCORE TOTAL (sur 65 points) </t>
  </si>
  <si>
    <t>39/65</t>
  </si>
  <si>
    <t>43/65</t>
  </si>
  <si>
    <t>ANNEXE 2: QUI FAIT QUOI</t>
  </si>
  <si>
    <t xml:space="preserve">ACTEUR </t>
  </si>
  <si>
    <t>SECTEURS</t>
  </si>
  <si>
    <t>VILLAGES</t>
  </si>
  <si>
    <t>CIBLES</t>
  </si>
  <si>
    <t>ACTIVITES</t>
  </si>
  <si>
    <t>PERIODE</t>
  </si>
  <si>
    <t>PPSP</t>
  </si>
  <si>
    <t>Rwindi, Mashango, JTN</t>
  </si>
  <si>
    <t>Tous</t>
  </si>
  <si>
    <t>Approvisionnement des antipaludéens à travers le BCZ Birambizo</t>
  </si>
  <si>
    <t>NC</t>
  </si>
  <si>
    <t>SANRU</t>
  </si>
  <si>
    <t>Nyarubande</t>
  </si>
  <si>
    <t>GRAINE</t>
  </si>
  <si>
    <t>Enfants de 5 à 59 mois</t>
  </si>
  <si>
    <t>Prise en charge de cas de malnutrition aigue sévère</t>
  </si>
  <si>
    <t>Fév-Dec 2023</t>
  </si>
  <si>
    <t>BUCOP</t>
  </si>
  <si>
    <t>Prise en charge de cas de malnutrition aigue modérée</t>
  </si>
  <si>
    <t>Sept-Déc 2023</t>
  </si>
  <si>
    <t>HEKS-EPER</t>
  </si>
  <si>
    <t>Secal</t>
  </si>
  <si>
    <t>Rwindi, Mashango</t>
  </si>
  <si>
    <t>Résidents et retournés ciblés</t>
  </si>
  <si>
    <t>Relance agricole en faveur de 678 ménages retournés et résidents vulnérables.</t>
  </si>
  <si>
    <t>ANNEXE 3: SITUATION D'EAU PAR VILLAGE</t>
  </si>
  <si>
    <t xml:space="preserve">N° </t>
  </si>
  <si>
    <t>SOURCES D’EAU</t>
  </si>
  <si>
    <t xml:space="preserve">NOMBRE SELON LE TYPE DE SOURCE D’EAU DISPONIBLE PAR VILLAGE </t>
  </si>
  <si>
    <t>1 </t>
  </si>
  <si>
    <t xml:space="preserve">Robinet privés </t>
  </si>
  <si>
    <t>2 </t>
  </si>
  <si>
    <t xml:space="preserve">Robinet public où borne fontaine </t>
  </si>
  <si>
    <t xml:space="preserve">Robinet public où borne fontaine fonctionnelles  </t>
  </si>
  <si>
    <t xml:space="preserve">Robinet public où borne fontaine NON fonctionnelles  </t>
  </si>
  <si>
    <t xml:space="preserve">Puits à pompe/forage </t>
  </si>
  <si>
    <t xml:space="preserve">Puits à pompe/forage creusé amenagé </t>
  </si>
  <si>
    <t xml:space="preserve">Source naturelle </t>
  </si>
  <si>
    <t xml:space="preserve">Source naturelle NON aménagée ou Endommagée </t>
  </si>
  <si>
    <t>Système de ménages collectant l’eau de pluie</t>
  </si>
  <si>
    <t xml:space="preserve">Camion-citerne ou charrette avec petite citerne </t>
  </si>
  <si>
    <t>Boutiques à eau et ou nombres des points de vente</t>
  </si>
  <si>
    <t>Eau de surface ( rivière )</t>
  </si>
  <si>
    <r>
      <rPr>
        <b/>
        <sz val="18"/>
        <color rgb="FF000000"/>
        <rFont val="Arial Narrow"/>
        <family val="2"/>
      </rPr>
      <t xml:space="preserve">Evaluation Rapide Multisectorielle (ERM)
</t>
    </r>
    <r>
      <rPr>
        <sz val="16"/>
        <color rgb="FF000000"/>
        <rFont val="Arial Narrow"/>
        <family val="2"/>
      </rPr>
      <t>Rapport ERM (Alerte Ehtool 4977, 4978 et 4979)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</si>
</sst>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quot;.&quot;mm&quot;.&quot;yyyy"/>
    <numFmt numFmtId="165" formatCode="0.0"/>
  </numFmts>
  <fonts count="40" x14ac:knownFonts="1">
    <font>
      <sz val="11"/>
      <color rgb="FF000000"/>
      <name val="Calibri"/>
      <family val="2"/>
    </font>
    <font>
      <sz val="11"/>
      <color rgb="FF000000"/>
      <name val="Calibri"/>
      <family val="2"/>
    </font>
    <font>
      <sz val="11"/>
      <color rgb="FFFFFFFF"/>
      <name val="Calibri"/>
      <family val="2"/>
    </font>
    <font>
      <b/>
      <sz val="11"/>
      <color rgb="FFFFFFFF"/>
      <name val="Calibri"/>
      <family val="2"/>
    </font>
    <font>
      <u/>
      <sz val="11"/>
      <color rgb="FF0563C1"/>
      <name val="Calibri"/>
      <family val="2"/>
    </font>
    <font>
      <sz val="12"/>
      <color rgb="FF000000"/>
      <name val="Calibri"/>
      <family val="2"/>
    </font>
    <font>
      <i/>
      <sz val="11"/>
      <color rgb="FF000000"/>
      <name val="Arial Narrow"/>
      <family val="2"/>
    </font>
    <font>
      <sz val="11"/>
      <color rgb="FF000000"/>
      <name val="Arial Narrow"/>
      <family val="2"/>
    </font>
    <font>
      <sz val="16"/>
      <color rgb="FF000000"/>
      <name val="Arial Narrow"/>
      <family val="2"/>
    </font>
    <font>
      <b/>
      <sz val="18"/>
      <color rgb="FF000000"/>
      <name val="Arial Narrow"/>
      <family val="2"/>
    </font>
    <font>
      <b/>
      <i/>
      <sz val="14"/>
      <color rgb="FF000000"/>
      <name val="Arial Narrow"/>
      <family val="2"/>
    </font>
    <font>
      <b/>
      <sz val="14"/>
      <color rgb="FFFFFFFF"/>
      <name val="Arial Narrow"/>
      <family val="2"/>
    </font>
    <font>
      <b/>
      <sz val="11"/>
      <color rgb="FF000000"/>
      <name val="Arial Narrow"/>
      <family val="2"/>
    </font>
    <font>
      <b/>
      <sz val="11"/>
      <color rgb="FFFFFFFF"/>
      <name val="Arial Narrow"/>
      <family val="2"/>
    </font>
    <font>
      <b/>
      <vertAlign val="superscript"/>
      <sz val="11"/>
      <color rgb="FFFFFFFF"/>
      <name val="Arial Narrow"/>
      <family val="2"/>
    </font>
    <font>
      <sz val="11"/>
      <color rgb="FFFFFFFF"/>
      <name val="Arial Narrow"/>
      <family val="2"/>
    </font>
    <font>
      <sz val="12"/>
      <color rgb="FF000000"/>
      <name val="Arial Narrow"/>
      <family val="2"/>
    </font>
    <font>
      <b/>
      <sz val="12"/>
      <color rgb="FF000000"/>
      <name val="Arial Narrow"/>
      <family val="2"/>
    </font>
    <font>
      <b/>
      <vertAlign val="superscript"/>
      <sz val="11"/>
      <color rgb="FF000000"/>
      <name val="Arial Narrow"/>
      <family val="2"/>
    </font>
    <font>
      <sz val="10"/>
      <color rgb="FFFFFFFF"/>
      <name val="Arial Narrow"/>
      <family val="2"/>
    </font>
    <font>
      <b/>
      <sz val="10"/>
      <color rgb="FF000000"/>
      <name val="Arial Narrow"/>
      <family val="2"/>
    </font>
    <font>
      <b/>
      <sz val="9"/>
      <color rgb="FFFFFFFF"/>
      <name val="Arial Narrow"/>
      <family val="2"/>
    </font>
    <font>
      <sz val="9"/>
      <color rgb="FF000000"/>
      <name val="Arial Narrow"/>
      <family val="2"/>
    </font>
    <font>
      <sz val="9"/>
      <color rgb="FF000000"/>
      <name val="Cambria"/>
      <family val="1"/>
    </font>
    <font>
      <sz val="10"/>
      <color rgb="FF000000"/>
      <name val="Arial Narrow"/>
      <family val="2"/>
    </font>
    <font>
      <b/>
      <sz val="9"/>
      <color rgb="FF000000"/>
      <name val="Arial Narrow"/>
      <family val="2"/>
    </font>
    <font>
      <i/>
      <sz val="10"/>
      <color rgb="FF000000"/>
      <name val="Arial Narrow"/>
      <family val="2"/>
    </font>
    <font>
      <b/>
      <sz val="14"/>
      <color rgb="FF000000"/>
      <name val="Arial Narrow"/>
      <family val="2"/>
    </font>
    <font>
      <b/>
      <i/>
      <sz val="11"/>
      <color rgb="FF000000"/>
      <name val="Arial Narrow"/>
      <family val="2"/>
    </font>
    <font>
      <b/>
      <sz val="12"/>
      <color rgb="FFFFFFFF"/>
      <name val="Arial Narrow"/>
      <family val="2"/>
    </font>
    <font>
      <vertAlign val="superscript"/>
      <sz val="10"/>
      <color rgb="FF000000"/>
      <name val="Arial Narrow"/>
      <family val="2"/>
    </font>
    <font>
      <sz val="20"/>
      <color rgb="FF000000"/>
      <name val="Arial Narrow"/>
      <family val="2"/>
    </font>
    <font>
      <b/>
      <sz val="20"/>
      <color rgb="FFFFFFFF"/>
      <name val="Arial Narrow"/>
      <family val="2"/>
    </font>
    <font>
      <b/>
      <i/>
      <sz val="12"/>
      <color rgb="FF000000"/>
      <name val="Arial Narrow"/>
      <family val="2"/>
    </font>
    <font>
      <sz val="10"/>
      <color rgb="FF000000"/>
      <name val="Arial Nova"/>
      <family val="2"/>
    </font>
    <font>
      <sz val="10"/>
      <color rgb="FF000000"/>
      <name val="Calibri"/>
      <family val="2"/>
    </font>
    <font>
      <b/>
      <sz val="10"/>
      <color rgb="FF000000"/>
      <name val="Arial Nova"/>
      <family val="2"/>
    </font>
    <font>
      <b/>
      <sz val="10"/>
      <color rgb="FF000000"/>
      <name val="Calibri"/>
      <family val="2"/>
    </font>
    <font>
      <b/>
      <sz val="9"/>
      <color rgb="FF000000"/>
      <name val="Calibri"/>
      <family val="2"/>
    </font>
    <font>
      <sz val="9"/>
      <color rgb="FF000000"/>
      <name val="Calibri"/>
      <family val="2"/>
    </font>
  </fonts>
  <fills count="51">
    <fill>
      <patternFill patternType="none"/>
    </fill>
    <fill>
      <patternFill patternType="gray125"/>
    </fill>
    <fill>
      <patternFill patternType="solid">
        <fgColor rgb="FFFFFFFF"/>
        <bgColor rgb="FFFFFFFF"/>
      </patternFill>
    </fill>
    <fill>
      <patternFill patternType="solid">
        <fgColor rgb="FF7F1416"/>
        <bgColor rgb="FF7F1416"/>
      </patternFill>
    </fill>
    <fill>
      <patternFill patternType="solid">
        <fgColor rgb="FF88D8D6"/>
        <bgColor rgb="FF88D8D6"/>
      </patternFill>
    </fill>
    <fill>
      <patternFill patternType="solid">
        <fgColor rgb="FF6ED0CE"/>
        <bgColor rgb="FF6ED0CE"/>
      </patternFill>
    </fill>
    <fill>
      <patternFill patternType="solid">
        <fgColor rgb="FF4BC5C2"/>
        <bgColor rgb="FF4BC5C2"/>
      </patternFill>
    </fill>
    <fill>
      <patternFill patternType="solid">
        <fgColor rgb="FF3AB3B0"/>
        <bgColor rgb="FF3AB3B0"/>
      </patternFill>
    </fill>
    <fill>
      <patternFill patternType="solid">
        <fgColor rgb="FF339999"/>
        <bgColor rgb="FF339999"/>
      </patternFill>
    </fill>
    <fill>
      <patternFill patternType="solid">
        <fgColor rgb="FFA0D5F2"/>
        <bgColor rgb="FFA0D5F2"/>
      </patternFill>
    </fill>
    <fill>
      <patternFill patternType="solid">
        <fgColor rgb="FF82C7EE"/>
        <bgColor rgb="FF82C7EE"/>
      </patternFill>
    </fill>
    <fill>
      <patternFill patternType="solid">
        <fgColor rgb="FF68BCEA"/>
        <bgColor rgb="FF68BCEA"/>
      </patternFill>
    </fill>
    <fill>
      <patternFill patternType="solid">
        <fgColor rgb="FF1F9BDE"/>
        <bgColor rgb="FF1F9BDE"/>
      </patternFill>
    </fill>
    <fill>
      <patternFill patternType="solid">
        <fgColor rgb="FF9AC4EE"/>
        <bgColor rgb="FF9AC4EE"/>
      </patternFill>
    </fill>
    <fill>
      <patternFill patternType="solid">
        <fgColor rgb="FF72ADE8"/>
        <bgColor rgb="FF72ADE8"/>
      </patternFill>
    </fill>
    <fill>
      <patternFill patternType="solid">
        <fgColor rgb="FF4B96E1"/>
        <bgColor rgb="FF4B96E1"/>
      </patternFill>
    </fill>
    <fill>
      <patternFill patternType="solid">
        <fgColor rgb="FF2B84DD"/>
        <bgColor rgb="FF2B84DD"/>
      </patternFill>
    </fill>
    <fill>
      <patternFill patternType="solid">
        <fgColor rgb="FF1C64AC"/>
        <bgColor rgb="FF1C64AC"/>
      </patternFill>
    </fill>
    <fill>
      <patternFill patternType="solid">
        <fgColor rgb="FFE45255"/>
        <bgColor rgb="FFE45255"/>
      </patternFill>
    </fill>
    <fill>
      <patternFill patternType="solid">
        <fgColor rgb="FFDC2226"/>
        <bgColor rgb="FFDC2226"/>
      </patternFill>
    </fill>
    <fill>
      <patternFill patternType="solid">
        <fgColor rgb="FFBD1D21"/>
        <bgColor rgb="FFBD1D21"/>
      </patternFill>
    </fill>
    <fill>
      <patternFill patternType="solid">
        <fgColor rgb="FF9C181B"/>
        <bgColor rgb="FF9C181B"/>
      </patternFill>
    </fill>
    <fill>
      <patternFill patternType="solid">
        <fgColor rgb="FFFFFFCC"/>
        <bgColor rgb="FFFFFFCC"/>
      </patternFill>
    </fill>
    <fill>
      <patternFill patternType="solid">
        <fgColor rgb="FF418FDE"/>
        <bgColor rgb="FF418FDE"/>
      </patternFill>
    </fill>
    <fill>
      <patternFill patternType="solid">
        <fgColor rgb="FFE56A54"/>
        <bgColor rgb="FFE56A54"/>
      </patternFill>
    </fill>
    <fill>
      <patternFill patternType="solid">
        <fgColor rgb="FFF2F2F2"/>
        <bgColor rgb="FFF2F2F2"/>
      </patternFill>
    </fill>
    <fill>
      <patternFill patternType="solid">
        <fgColor rgb="FFF6CDC6"/>
        <bgColor rgb="FFF6CDC6"/>
      </patternFill>
    </fill>
    <fill>
      <patternFill patternType="solid">
        <fgColor rgb="FFF2B3A8"/>
        <bgColor rgb="FFF2B3A8"/>
      </patternFill>
    </fill>
    <fill>
      <patternFill patternType="solid">
        <fgColor rgb="FFEE988A"/>
        <bgColor rgb="FFEE988A"/>
      </patternFill>
    </fill>
    <fill>
      <patternFill patternType="solid">
        <fgColor rgb="FFEA8372"/>
        <bgColor rgb="FFEA8372"/>
      </patternFill>
    </fill>
    <fill>
      <patternFill patternType="solid">
        <fgColor rgb="FFD9D9D9"/>
        <bgColor rgb="FFD9D9D9"/>
      </patternFill>
    </fill>
    <fill>
      <patternFill patternType="solid">
        <fgColor rgb="FFE7E6E6"/>
        <bgColor rgb="FFE7E6E6"/>
      </patternFill>
    </fill>
    <fill>
      <patternFill patternType="solid">
        <fgColor rgb="FFC3D844"/>
        <bgColor rgb="FFC3D844"/>
      </patternFill>
    </fill>
    <fill>
      <patternFill patternType="solid">
        <fgColor rgb="FFFF2121"/>
        <bgColor rgb="FFFF2121"/>
      </patternFill>
    </fill>
    <fill>
      <patternFill patternType="solid">
        <fgColor rgb="FFFFFF00"/>
        <bgColor rgb="FFFFFF00"/>
      </patternFill>
    </fill>
    <fill>
      <patternFill patternType="solid">
        <fgColor rgb="FF00B050"/>
        <bgColor rgb="FF00B050"/>
      </patternFill>
    </fill>
    <fill>
      <patternFill patternType="solid">
        <fgColor rgb="FFFF0000"/>
        <bgColor rgb="FFFF0000"/>
      </patternFill>
    </fill>
    <fill>
      <patternFill patternType="solid">
        <fgColor rgb="FF0299B3"/>
        <bgColor rgb="FF0299B3"/>
      </patternFill>
    </fill>
    <fill>
      <patternFill patternType="solid">
        <fgColor rgb="FF02B1CE"/>
        <bgColor rgb="FF02B1CE"/>
      </patternFill>
    </fill>
    <fill>
      <patternFill patternType="solid">
        <fgColor rgb="FF14DBFC"/>
        <bgColor rgb="FF14DBFC"/>
      </patternFill>
    </fill>
    <fill>
      <patternFill patternType="solid">
        <fgColor rgb="FFC65911"/>
        <bgColor rgb="FFC65911"/>
      </patternFill>
    </fill>
    <fill>
      <patternFill patternType="solid">
        <fgColor rgb="FF994345"/>
        <bgColor rgb="FF994345"/>
      </patternFill>
    </fill>
    <fill>
      <patternFill patternType="solid">
        <fgColor rgb="FFD6A2A3"/>
        <bgColor rgb="FFD6A2A3"/>
      </patternFill>
    </fill>
    <fill>
      <patternFill patternType="solid">
        <fgColor rgb="FFCD8D8F"/>
        <bgColor rgb="FFCD8D8F"/>
      </patternFill>
    </fill>
    <fill>
      <patternFill patternType="solid">
        <fgColor rgb="FFC27476"/>
        <bgColor rgb="FFC27476"/>
      </patternFill>
    </fill>
    <fill>
      <patternFill patternType="solid">
        <fgColor rgb="FFB35153"/>
        <bgColor rgb="FFB35153"/>
      </patternFill>
    </fill>
    <fill>
      <patternFill patternType="solid">
        <fgColor rgb="FF95A0A9"/>
        <bgColor rgb="FF95A0A9"/>
      </patternFill>
    </fill>
    <fill>
      <patternFill patternType="solid">
        <fgColor rgb="FF548235"/>
        <bgColor rgb="FF548235"/>
      </patternFill>
    </fill>
    <fill>
      <patternFill patternType="solid">
        <fgColor rgb="FFD0CECE"/>
        <bgColor rgb="FFD0CECE"/>
      </patternFill>
    </fill>
    <fill>
      <patternFill patternType="solid">
        <fgColor rgb="FFB4C6E7"/>
        <bgColor rgb="FFB4C6E7"/>
      </patternFill>
    </fill>
    <fill>
      <patternFill patternType="solid">
        <fgColor rgb="FF000000"/>
        <bgColor rgb="FF000000"/>
      </patternFill>
    </fill>
  </fills>
  <borders count="50">
    <border>
      <left/>
      <right/>
      <top/>
      <bottom/>
      <diagonal/>
    </border>
    <border>
      <left style="thin">
        <color rgb="FFB2B2B2"/>
      </left>
      <right style="thin">
        <color rgb="FFB2B2B2"/>
      </right>
      <top style="thin">
        <color rgb="FFB2B2B2"/>
      </top>
      <bottom style="thin">
        <color rgb="FFB2B2B2"/>
      </bottom>
      <diagonal/>
    </border>
    <border>
      <left/>
      <right style="thin">
        <color rgb="FFBFBFBF"/>
      </right>
      <top/>
      <bottom/>
      <diagonal/>
    </border>
    <border>
      <left style="medium">
        <color rgb="FF000000"/>
      </left>
      <right style="medium">
        <color rgb="FF000000"/>
      </right>
      <top style="medium">
        <color rgb="FF000000"/>
      </top>
      <bottom style="medium">
        <color rgb="FF000000"/>
      </bottom>
      <diagonal/>
    </border>
    <border>
      <left style="thin">
        <color rgb="FFBFBFBF"/>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BFBFBF"/>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ck">
        <color rgb="FFFFFFFF"/>
      </bottom>
      <diagonal/>
    </border>
    <border>
      <left style="medium">
        <color rgb="FF000000"/>
      </left>
      <right/>
      <top style="thick">
        <color rgb="FFFFFFFF"/>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right style="thin">
        <color rgb="FFB2B2B2"/>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s>
  <cellStyleXfs count="50">
    <xf numFmtId="0" fontId="0" fillId="0" borderId="0"/>
    <xf numFmtId="9" fontId="1" fillId="0" borderId="0" applyFont="0" applyFill="0" applyBorder="0" applyAlignment="0" applyProtection="0"/>
    <xf numFmtId="0" fontId="1" fillId="22" borderId="1" applyNumberFormat="0" applyFont="0" applyAlignment="0" applyProtection="0"/>
    <xf numFmtId="0" fontId="2"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 fillId="2" borderId="0" applyNumberFormat="0" applyFon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2" fillId="0" borderId="0" applyNumberFormat="0" applyFill="0" applyBorder="0" applyAlignment="0" applyProtection="0"/>
    <xf numFmtId="0" fontId="2"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2" fillId="0" borderId="0" applyNumberFormat="0" applyFill="0" applyBorder="0" applyAlignment="0" applyProtection="0"/>
    <xf numFmtId="0" fontId="3" fillId="18"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20" borderId="0" applyNumberFormat="0" applyBorder="0" applyAlignment="0" applyProtection="0"/>
    <xf numFmtId="0" fontId="3" fillId="7" borderId="0" applyNumberFormat="0" applyBorder="0" applyAlignment="0" applyProtection="0"/>
    <xf numFmtId="0" fontId="1" fillId="0" borderId="0" applyNumberFormat="0" applyFont="0" applyFill="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1"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7" borderId="0" applyNumberFormat="0" applyBorder="0" applyAlignment="0" applyProtection="0"/>
    <xf numFmtId="0" fontId="2" fillId="2"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4" fillId="0" borderId="0" applyNumberFormat="0" applyFill="0" applyBorder="0" applyAlignment="0" applyProtection="0"/>
    <xf numFmtId="0" fontId="5" fillId="0" borderId="0" applyNumberFormat="0" applyBorder="0" applyProtection="0"/>
  </cellStyleXfs>
  <cellXfs count="417">
    <xf numFmtId="0" fontId="0" fillId="0" borderId="0" xfId="0"/>
    <xf numFmtId="0" fontId="7" fillId="0" borderId="0" xfId="0" applyFont="1"/>
    <xf numFmtId="0" fontId="6" fillId="0" borderId="0" xfId="0" applyFont="1" applyAlignment="1">
      <alignment horizontal="left" vertical="top"/>
    </xf>
    <xf numFmtId="0" fontId="12" fillId="0" borderId="0" xfId="0" applyFont="1"/>
    <xf numFmtId="0" fontId="7" fillId="0" borderId="0" xfId="0" applyFont="1" applyAlignment="1">
      <alignment vertical="top" wrapText="1"/>
    </xf>
    <xf numFmtId="0" fontId="13" fillId="24" borderId="0" xfId="0" applyFont="1" applyFill="1" applyAlignment="1">
      <alignment horizontal="left" vertical="top" indent="1"/>
    </xf>
    <xf numFmtId="0" fontId="15" fillId="24" borderId="0" xfId="0" applyFont="1" applyFill="1" applyAlignment="1">
      <alignment horizontal="right" vertical="center" indent="1"/>
    </xf>
    <xf numFmtId="0" fontId="13" fillId="24" borderId="0" xfId="0" applyFont="1" applyFill="1" applyAlignment="1">
      <alignment horizontal="center" vertical="center"/>
    </xf>
    <xf numFmtId="0" fontId="12" fillId="0" borderId="0" xfId="0" applyFont="1" applyAlignment="1">
      <alignment horizontal="left" vertical="top" indent="1"/>
    </xf>
    <xf numFmtId="0" fontId="7" fillId="0" borderId="0" xfId="0" applyFont="1" applyAlignment="1">
      <alignment horizontal="left" vertical="top" indent="1"/>
    </xf>
    <xf numFmtId="0" fontId="7" fillId="0" borderId="0" xfId="0" applyFont="1" applyAlignment="1">
      <alignment horizontal="center" vertical="center"/>
    </xf>
    <xf numFmtId="164" fontId="7" fillId="0" borderId="0" xfId="0" applyNumberFormat="1" applyFont="1" applyAlignment="1">
      <alignment horizontal="center" vertical="center"/>
    </xf>
    <xf numFmtId="1" fontId="7" fillId="0" borderId="0" xfId="0" applyNumberFormat="1" applyFont="1" applyAlignment="1">
      <alignment horizontal="center" vertical="center"/>
    </xf>
    <xf numFmtId="165" fontId="7" fillId="0" borderId="0" xfId="0" applyNumberFormat="1" applyFont="1" applyAlignment="1">
      <alignment horizontal="center" vertical="center"/>
    </xf>
    <xf numFmtId="0" fontId="7" fillId="25" borderId="6" xfId="0" applyFont="1" applyFill="1" applyBorder="1" applyAlignment="1">
      <alignment horizontal="left" vertical="center"/>
    </xf>
    <xf numFmtId="0" fontId="7" fillId="0" borderId="8" xfId="0" applyFont="1" applyBorder="1" applyAlignment="1">
      <alignment horizontal="left" vertical="top"/>
    </xf>
    <xf numFmtId="0" fontId="7" fillId="0" borderId="0" xfId="0" applyFont="1" applyAlignment="1">
      <alignment horizontal="left"/>
    </xf>
    <xf numFmtId="0" fontId="7" fillId="0" borderId="9" xfId="0" applyFont="1" applyBorder="1" applyAlignment="1">
      <alignment horizontal="left"/>
    </xf>
    <xf numFmtId="0" fontId="7" fillId="0" borderId="0" xfId="0" applyFont="1" applyAlignment="1">
      <alignment vertical="top"/>
    </xf>
    <xf numFmtId="0" fontId="7" fillId="25" borderId="8" xfId="0" applyFont="1" applyFill="1" applyBorder="1" applyAlignment="1">
      <alignment horizontal="left" vertical="center"/>
    </xf>
    <xf numFmtId="0" fontId="7" fillId="25" borderId="0" xfId="0" applyFont="1" applyFill="1" applyAlignment="1">
      <alignment horizontal="left"/>
    </xf>
    <xf numFmtId="0" fontId="7" fillId="25" borderId="9" xfId="0" applyFont="1" applyFill="1" applyBorder="1" applyAlignment="1">
      <alignment horizontal="left"/>
    </xf>
    <xf numFmtId="0" fontId="7" fillId="0" borderId="0" xfId="0" applyFont="1" applyAlignment="1">
      <alignment horizontal="left" vertical="top" wrapText="1" indent="1"/>
    </xf>
    <xf numFmtId="9" fontId="7" fillId="25" borderId="12" xfId="1" applyFont="1" applyFill="1" applyBorder="1" applyAlignment="1">
      <alignment horizontal="left" vertical="center" wrapText="1"/>
    </xf>
    <xf numFmtId="0" fontId="7" fillId="25" borderId="13" xfId="0" applyFont="1" applyFill="1" applyBorder="1" applyAlignment="1">
      <alignment horizontal="left" vertical="top" wrapText="1"/>
    </xf>
    <xf numFmtId="0" fontId="7" fillId="25" borderId="14" xfId="0" applyFont="1" applyFill="1" applyBorder="1" applyAlignment="1">
      <alignment horizontal="left" vertical="top" wrapText="1"/>
    </xf>
    <xf numFmtId="0" fontId="7" fillId="0" borderId="0" xfId="48" applyFont="1" applyAlignment="1">
      <alignment horizontal="justify" vertical="top" wrapText="1"/>
    </xf>
    <xf numFmtId="0" fontId="12" fillId="0" borderId="0" xfId="0" applyFont="1" applyAlignment="1">
      <alignment vertical="top"/>
    </xf>
    <xf numFmtId="0" fontId="7" fillId="0" borderId="9" xfId="0" applyFont="1" applyBorder="1" applyAlignment="1">
      <alignment vertical="top"/>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49" fontId="7" fillId="25" borderId="6" xfId="0" applyNumberFormat="1" applyFont="1" applyFill="1" applyBorder="1" applyAlignment="1">
      <alignment horizontal="center" vertical="center"/>
    </xf>
    <xf numFmtId="9" fontId="7" fillId="25" borderId="18" xfId="1" applyFont="1" applyFill="1" applyBorder="1" applyAlignment="1">
      <alignment horizontal="center" vertical="center"/>
    </xf>
    <xf numFmtId="9" fontId="7" fillId="25" borderId="7" xfId="1" applyFont="1" applyFill="1" applyBorder="1" applyAlignment="1">
      <alignment horizontal="center" vertical="center"/>
    </xf>
    <xf numFmtId="49" fontId="7" fillId="0" borderId="8" xfId="0" applyNumberFormat="1" applyFont="1" applyBorder="1" applyAlignment="1">
      <alignment horizontal="center" vertical="center"/>
    </xf>
    <xf numFmtId="9" fontId="7" fillId="0" borderId="0" xfId="1" applyFont="1" applyFill="1" applyAlignment="1">
      <alignment horizontal="center" vertical="center"/>
    </xf>
    <xf numFmtId="9" fontId="7" fillId="0" borderId="9" xfId="1" applyFont="1" applyBorder="1" applyAlignment="1">
      <alignment horizontal="center" vertical="center"/>
    </xf>
    <xf numFmtId="49" fontId="7" fillId="25" borderId="8" xfId="0" applyNumberFormat="1" applyFont="1" applyFill="1" applyBorder="1" applyAlignment="1">
      <alignment horizontal="center" vertical="center"/>
    </xf>
    <xf numFmtId="9" fontId="7" fillId="25" borderId="0" xfId="1" applyFont="1" applyFill="1" applyAlignment="1">
      <alignment horizontal="center" vertical="center"/>
    </xf>
    <xf numFmtId="9" fontId="7" fillId="25" borderId="9" xfId="1" applyFont="1" applyFill="1" applyBorder="1" applyAlignment="1">
      <alignment horizontal="center" vertical="center"/>
    </xf>
    <xf numFmtId="0" fontId="7" fillId="25" borderId="8" xfId="0" applyFont="1" applyFill="1" applyBorder="1" applyAlignment="1">
      <alignment horizontal="center"/>
    </xf>
    <xf numFmtId="0" fontId="7" fillId="0" borderId="12" xfId="0" applyFont="1" applyBorder="1" applyAlignment="1">
      <alignment horizontal="center" vertical="center"/>
    </xf>
    <xf numFmtId="9" fontId="7" fillId="0" borderId="13" xfId="1" applyFont="1" applyFill="1" applyBorder="1" applyAlignment="1">
      <alignment horizontal="center" vertical="center"/>
    </xf>
    <xf numFmtId="9" fontId="7" fillId="0" borderId="14" xfId="1" applyFont="1" applyFill="1" applyBorder="1" applyAlignment="1">
      <alignment horizontal="center" vertical="center"/>
    </xf>
    <xf numFmtId="0" fontId="12" fillId="0" borderId="0" xfId="0" applyFont="1" applyAlignment="1">
      <alignment horizontal="center"/>
    </xf>
    <xf numFmtId="9" fontId="7" fillId="0" borderId="0" xfId="0" applyNumberFormat="1" applyFont="1" applyAlignment="1">
      <alignment horizontal="center" vertical="center"/>
    </xf>
    <xf numFmtId="0" fontId="12" fillId="0" borderId="0" xfId="0" applyFont="1" applyAlignment="1">
      <alignment horizontal="center" vertical="center"/>
    </xf>
    <xf numFmtId="0" fontId="12" fillId="0" borderId="20" xfId="0" applyFont="1" applyBorder="1"/>
    <xf numFmtId="0" fontId="19" fillId="0" borderId="0" xfId="0" applyFont="1"/>
    <xf numFmtId="0" fontId="7" fillId="0" borderId="21" xfId="0" applyFont="1" applyBorder="1"/>
    <xf numFmtId="0" fontId="7" fillId="0" borderId="20" xfId="0" applyFont="1" applyBorder="1"/>
    <xf numFmtId="0" fontId="12" fillId="0" borderId="0" xfId="0" applyFont="1" applyAlignment="1">
      <alignment horizontal="right"/>
    </xf>
    <xf numFmtId="0" fontId="13" fillId="26" borderId="0" xfId="0" applyFont="1" applyFill="1" applyAlignment="1">
      <alignment horizontal="center" vertical="center"/>
    </xf>
    <xf numFmtId="0" fontId="13" fillId="27" borderId="0" xfId="0" applyFont="1" applyFill="1" applyAlignment="1">
      <alignment horizontal="center" vertical="center"/>
    </xf>
    <xf numFmtId="0" fontId="13" fillId="28" borderId="0" xfId="0" applyFont="1" applyFill="1" applyAlignment="1">
      <alignment horizontal="center" vertical="center"/>
    </xf>
    <xf numFmtId="0" fontId="13" fillId="29" borderId="0" xfId="0" applyFont="1" applyFill="1" applyAlignment="1">
      <alignment horizontal="center" vertical="center"/>
    </xf>
    <xf numFmtId="0" fontId="21" fillId="23" borderId="22" xfId="0" applyFont="1" applyFill="1" applyBorder="1" applyAlignment="1">
      <alignment vertical="center" wrapText="1"/>
    </xf>
    <xf numFmtId="0" fontId="21" fillId="23" borderId="23" xfId="0" applyFont="1" applyFill="1" applyBorder="1" applyAlignment="1">
      <alignment vertical="center" wrapText="1"/>
    </xf>
    <xf numFmtId="9" fontId="24" fillId="30" borderId="0" xfId="1" applyFont="1" applyFill="1" applyAlignment="1">
      <alignment horizontal="center" vertical="center" wrapText="1"/>
    </xf>
    <xf numFmtId="0" fontId="7" fillId="0" borderId="21" xfId="0" applyFont="1" applyBorder="1" applyAlignment="1">
      <alignment horizontal="center"/>
    </xf>
    <xf numFmtId="0" fontId="21" fillId="23" borderId="20" xfId="0" applyFont="1" applyFill="1" applyBorder="1" applyAlignment="1">
      <alignment vertical="center" wrapText="1"/>
    </xf>
    <xf numFmtId="9" fontId="24" fillId="0" borderId="0" xfId="1" applyFont="1" applyFill="1" applyAlignment="1">
      <alignment horizontal="center" vertical="center" wrapText="1"/>
    </xf>
    <xf numFmtId="0" fontId="22" fillId="2" borderId="0" xfId="0" applyFont="1" applyFill="1" applyAlignment="1">
      <alignment vertical="center"/>
    </xf>
    <xf numFmtId="0" fontId="22" fillId="0" borderId="0" xfId="0" applyFont="1" applyAlignment="1">
      <alignment vertical="center"/>
    </xf>
    <xf numFmtId="0" fontId="22" fillId="30" borderId="0" xfId="0" applyFont="1" applyFill="1" applyAlignment="1">
      <alignment vertical="center"/>
    </xf>
    <xf numFmtId="0" fontId="22" fillId="0" borderId="0" xfId="0" applyFont="1" applyAlignment="1">
      <alignment vertical="center" wrapText="1"/>
    </xf>
    <xf numFmtId="9" fontId="24" fillId="0" borderId="21" xfId="1" applyFont="1" applyFill="1" applyBorder="1" applyAlignment="1">
      <alignment vertical="center" wrapText="1"/>
    </xf>
    <xf numFmtId="0" fontId="21" fillId="23" borderId="24" xfId="0" applyFont="1" applyFill="1" applyBorder="1" applyAlignment="1">
      <alignment vertical="center" wrapText="1"/>
    </xf>
    <xf numFmtId="0" fontId="22" fillId="30" borderId="25" xfId="0" applyFont="1" applyFill="1" applyBorder="1" applyAlignment="1">
      <alignment vertical="center"/>
    </xf>
    <xf numFmtId="0" fontId="25" fillId="30" borderId="25" xfId="0" applyFont="1" applyFill="1" applyBorder="1" applyAlignment="1">
      <alignment vertical="center"/>
    </xf>
    <xf numFmtId="9" fontId="24" fillId="30" borderId="25" xfId="1" applyFont="1" applyFill="1" applyBorder="1" applyAlignment="1">
      <alignment horizontal="center" vertical="center" wrapText="1"/>
    </xf>
    <xf numFmtId="0" fontId="7" fillId="0" borderId="26" xfId="0" applyFont="1" applyBorder="1" applyAlignment="1">
      <alignment horizontal="center"/>
    </xf>
    <xf numFmtId="0" fontId="0" fillId="0" borderId="0" xfId="0" applyAlignment="1">
      <alignment vertical="top" wrapText="1"/>
    </xf>
    <xf numFmtId="0" fontId="26" fillId="0" borderId="0" xfId="0" applyFont="1" applyAlignment="1">
      <alignment horizontal="left" vertical="top" wrapText="1"/>
    </xf>
    <xf numFmtId="0" fontId="26" fillId="0" borderId="0" xfId="0" applyFont="1" applyAlignment="1">
      <alignment vertical="top" wrapText="1"/>
    </xf>
    <xf numFmtId="0" fontId="12" fillId="0" borderId="0" xfId="48" applyFont="1" applyAlignment="1">
      <alignment vertical="top"/>
    </xf>
    <xf numFmtId="0" fontId="7" fillId="0" borderId="0" xfId="48" applyFont="1" applyAlignment="1">
      <alignment vertical="top"/>
    </xf>
    <xf numFmtId="9" fontId="7" fillId="0" borderId="0" xfId="1" applyFont="1" applyAlignment="1">
      <alignment horizontal="center" vertical="center"/>
    </xf>
    <xf numFmtId="0" fontId="11" fillId="0" borderId="0" xfId="0" applyFont="1"/>
    <xf numFmtId="0" fontId="7" fillId="2" borderId="0" xfId="0" applyFont="1" applyFill="1" applyAlignment="1">
      <alignment vertical="center"/>
    </xf>
    <xf numFmtId="0" fontId="7" fillId="2" borderId="0" xfId="0" applyFont="1" applyFill="1"/>
    <xf numFmtId="9" fontId="7" fillId="2" borderId="0" xfId="0" applyNumberFormat="1" applyFont="1" applyFill="1" applyAlignment="1">
      <alignment horizontal="center" vertical="center"/>
    </xf>
    <xf numFmtId="0" fontId="12" fillId="2" borderId="0" xfId="0" applyFont="1" applyFill="1"/>
    <xf numFmtId="1" fontId="12" fillId="0" borderId="0" xfId="0" applyNumberFormat="1" applyFont="1" applyAlignment="1">
      <alignment horizontal="center" vertical="center"/>
    </xf>
    <xf numFmtId="1" fontId="7" fillId="2" borderId="0" xfId="0" applyNumberFormat="1" applyFont="1" applyFill="1" applyAlignment="1">
      <alignment horizontal="center" vertical="center"/>
    </xf>
    <xf numFmtId="1" fontId="20" fillId="0" borderId="0" xfId="0" applyNumberFormat="1" applyFont="1" applyAlignment="1">
      <alignment horizontal="center" vertical="center"/>
    </xf>
    <xf numFmtId="1" fontId="20" fillId="0" borderId="0" xfId="0" applyNumberFormat="1" applyFont="1" applyAlignment="1">
      <alignment horizontal="left" vertical="center"/>
    </xf>
    <xf numFmtId="0" fontId="7" fillId="2" borderId="0" xfId="1" applyNumberFormat="1" applyFont="1" applyFill="1" applyAlignment="1">
      <alignment horizontal="center" vertical="center"/>
    </xf>
    <xf numFmtId="0" fontId="0" fillId="0" borderId="0" xfId="0" applyAlignment="1">
      <alignment horizontal="left" vertical="top" wrapText="1"/>
    </xf>
    <xf numFmtId="0" fontId="12" fillId="0" borderId="0" xfId="0" applyFont="1" applyAlignment="1">
      <alignment horizontal="left" vertical="center"/>
    </xf>
    <xf numFmtId="0" fontId="7" fillId="0" borderId="0" xfId="0" applyFont="1" applyAlignment="1">
      <alignment vertical="center"/>
    </xf>
    <xf numFmtId="0" fontId="25" fillId="0" borderId="5" xfId="0" applyFont="1" applyBorder="1" applyAlignment="1">
      <alignment horizontal="center" vertical="top"/>
    </xf>
    <xf numFmtId="0" fontId="25" fillId="0" borderId="5" xfId="0" applyFont="1" applyBorder="1" applyAlignment="1">
      <alignment vertical="top" wrapText="1"/>
    </xf>
    <xf numFmtId="0" fontId="12" fillId="25" borderId="7" xfId="0" applyFont="1" applyFill="1" applyBorder="1" applyAlignment="1">
      <alignment horizontal="left" vertical="center" indent="1"/>
    </xf>
    <xf numFmtId="0" fontId="7" fillId="25" borderId="27" xfId="0" applyFont="1" applyFill="1" applyBorder="1" applyAlignment="1">
      <alignment horizontal="center" vertical="center"/>
    </xf>
    <xf numFmtId="0" fontId="7" fillId="25" borderId="18" xfId="0" applyFont="1" applyFill="1" applyBorder="1" applyAlignment="1">
      <alignment horizontal="center" vertical="center"/>
    </xf>
    <xf numFmtId="0" fontId="7" fillId="25" borderId="7" xfId="0" applyFont="1" applyFill="1" applyBorder="1" applyAlignment="1">
      <alignment horizontal="center" vertical="center"/>
    </xf>
    <xf numFmtId="0" fontId="12" fillId="0" borderId="9" xfId="0" applyFont="1" applyBorder="1" applyAlignment="1">
      <alignment horizontal="left" vertical="center" indent="1"/>
    </xf>
    <xf numFmtId="0" fontId="7" fillId="0" borderId="11" xfId="0" applyFont="1" applyBorder="1" applyAlignment="1">
      <alignment horizontal="center" vertical="center"/>
    </xf>
    <xf numFmtId="0" fontId="7" fillId="0" borderId="0" xfId="0" applyFont="1" applyAlignment="1">
      <alignment horizontal="center" vertical="top"/>
    </xf>
    <xf numFmtId="0" fontId="7" fillId="0" borderId="11" xfId="0" applyFont="1" applyBorder="1" applyAlignment="1">
      <alignment horizontal="center" vertical="top"/>
    </xf>
    <xf numFmtId="0" fontId="7" fillId="0" borderId="9" xfId="0" applyFont="1" applyBorder="1" applyAlignment="1">
      <alignment horizontal="center" vertical="center"/>
    </xf>
    <xf numFmtId="0" fontId="12" fillId="25" borderId="9" xfId="0" applyFont="1" applyFill="1" applyBorder="1" applyAlignment="1">
      <alignment horizontal="left" vertical="center" indent="1"/>
    </xf>
    <xf numFmtId="0" fontId="7" fillId="25" borderId="11" xfId="0" applyFont="1" applyFill="1" applyBorder="1" applyAlignment="1">
      <alignment horizontal="center" vertical="center"/>
    </xf>
    <xf numFmtId="0" fontId="7" fillId="25" borderId="0" xfId="0" applyFont="1" applyFill="1" applyAlignment="1">
      <alignment horizontal="center" vertical="top"/>
    </xf>
    <xf numFmtId="0" fontId="7" fillId="25" borderId="11" xfId="0" applyFont="1" applyFill="1" applyBorder="1" applyAlignment="1">
      <alignment horizontal="center" vertical="top"/>
    </xf>
    <xf numFmtId="0" fontId="7" fillId="0" borderId="0" xfId="0" applyFont="1" applyAlignment="1">
      <alignment horizontal="center" vertical="top" wrapText="1"/>
    </xf>
    <xf numFmtId="0" fontId="7" fillId="0" borderId="11" xfId="0" applyFont="1" applyBorder="1" applyAlignment="1">
      <alignment horizontal="left" vertical="top" wrapText="1"/>
    </xf>
    <xf numFmtId="0" fontId="7" fillId="25" borderId="9" xfId="0" applyFont="1" applyFill="1" applyBorder="1" applyAlignment="1">
      <alignment horizontal="center" vertical="center"/>
    </xf>
    <xf numFmtId="0" fontId="12" fillId="0" borderId="14" xfId="0" applyFont="1" applyBorder="1" applyAlignment="1">
      <alignment horizontal="left" vertical="center" indent="1"/>
    </xf>
    <xf numFmtId="0" fontId="7" fillId="0" borderId="2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0" xfId="0" applyFont="1" applyAlignment="1">
      <alignment horizontal="left" vertical="center" indent="1"/>
    </xf>
    <xf numFmtId="0" fontId="12" fillId="0" borderId="0" xfId="0" applyFont="1" applyAlignment="1">
      <alignment horizontal="left" vertical="center" indent="1"/>
    </xf>
    <xf numFmtId="0" fontId="12" fillId="0" borderId="17" xfId="0" applyFont="1" applyBorder="1" applyAlignment="1">
      <alignment horizontal="center" vertical="top" wrapText="1"/>
    </xf>
    <xf numFmtId="0" fontId="12" fillId="0" borderId="5" xfId="0" applyFont="1" applyBorder="1" applyAlignment="1">
      <alignment horizontal="center" vertical="top" wrapText="1"/>
    </xf>
    <xf numFmtId="0" fontId="7" fillId="0" borderId="17" xfId="48" applyFont="1" applyFill="1" applyBorder="1" applyAlignment="1">
      <alignment horizontal="left" vertical="center"/>
    </xf>
    <xf numFmtId="0" fontId="7" fillId="0" borderId="5" xfId="48" applyFont="1" applyFill="1" applyBorder="1" applyAlignment="1">
      <alignment horizontal="center" vertical="center"/>
    </xf>
    <xf numFmtId="1" fontId="7" fillId="0" borderId="5" xfId="48" applyNumberFormat="1" applyFont="1" applyFill="1" applyBorder="1" applyAlignment="1">
      <alignment horizontal="center" vertical="center"/>
    </xf>
    <xf numFmtId="1" fontId="7" fillId="2" borderId="5" xfId="48" applyNumberFormat="1" applyFont="1" applyFill="1" applyBorder="1" applyAlignment="1">
      <alignment horizontal="center" vertical="center"/>
    </xf>
    <xf numFmtId="0" fontId="12" fillId="0" borderId="29" xfId="0" applyFont="1" applyBorder="1" applyAlignment="1">
      <alignment horizontal="right" vertical="center"/>
    </xf>
    <xf numFmtId="0" fontId="7" fillId="0" borderId="30" xfId="0" applyFont="1" applyBorder="1" applyAlignment="1">
      <alignment horizontal="center" vertical="center"/>
    </xf>
    <xf numFmtId="1" fontId="12" fillId="0" borderId="30" xfId="0" applyNumberFormat="1" applyFont="1" applyBorder="1" applyAlignment="1">
      <alignment horizontal="center" vertical="center"/>
    </xf>
    <xf numFmtId="0" fontId="12" fillId="0" borderId="0" xfId="0" applyFont="1" applyAlignment="1">
      <alignment horizontal="right" vertical="center"/>
    </xf>
    <xf numFmtId="0" fontId="12" fillId="0" borderId="0" xfId="0" applyFont="1" applyAlignment="1">
      <alignment horizontal="left" vertical="top" wrapText="1"/>
    </xf>
    <xf numFmtId="0" fontId="12" fillId="0" borderId="0" xfId="0" applyFont="1" applyAlignment="1">
      <alignment horizontal="left" vertical="center" wrapText="1"/>
    </xf>
    <xf numFmtId="165" fontId="6" fillId="0" borderId="0" xfId="0" applyNumberFormat="1" applyFont="1" applyAlignment="1">
      <alignment horizontal="center" vertical="center"/>
    </xf>
    <xf numFmtId="0" fontId="7" fillId="0" borderId="0" xfId="0" applyFont="1" applyAlignment="1">
      <alignment horizontal="left" vertical="top" wrapText="1"/>
    </xf>
    <xf numFmtId="0" fontId="7" fillId="0" borderId="5" xfId="0" applyFont="1" applyBorder="1" applyAlignment="1">
      <alignment horizontal="center" vertical="top" wrapText="1"/>
    </xf>
    <xf numFmtId="0" fontId="12" fillId="0" borderId="5" xfId="0" applyFont="1" applyBorder="1" applyAlignment="1">
      <alignment horizontal="center"/>
    </xf>
    <xf numFmtId="0" fontId="7" fillId="0" borderId="5" xfId="0" applyFont="1" applyBorder="1" applyAlignment="1">
      <alignment horizontal="left" vertical="top" wrapText="1"/>
    </xf>
    <xf numFmtId="0" fontId="7" fillId="0" borderId="5" xfId="0" applyFont="1" applyBorder="1" applyAlignment="1">
      <alignment horizontal="center"/>
    </xf>
    <xf numFmtId="9" fontId="7" fillId="0" borderId="5" xfId="1" applyFont="1" applyBorder="1" applyAlignment="1">
      <alignment horizontal="center" vertical="top" wrapText="1"/>
    </xf>
    <xf numFmtId="0" fontId="7" fillId="0" borderId="5" xfId="0" applyFont="1" applyBorder="1" applyAlignment="1">
      <alignment horizontal="left"/>
    </xf>
    <xf numFmtId="9" fontId="12" fillId="0" borderId="5" xfId="1" applyFont="1" applyBorder="1" applyAlignment="1">
      <alignment horizontal="center" vertical="top" wrapText="1"/>
    </xf>
    <xf numFmtId="9" fontId="7" fillId="33" borderId="27" xfId="1" applyFont="1" applyFill="1" applyBorder="1" applyAlignment="1">
      <alignment horizontal="center" vertical="center"/>
    </xf>
    <xf numFmtId="9" fontId="7" fillId="34" borderId="11" xfId="1" applyFont="1" applyFill="1" applyBorder="1" applyAlignment="1">
      <alignment horizontal="center" vertical="center"/>
    </xf>
    <xf numFmtId="9" fontId="7" fillId="35" borderId="11" xfId="1" applyFont="1" applyFill="1" applyBorder="1" applyAlignment="1">
      <alignment horizontal="center" vertical="center"/>
    </xf>
    <xf numFmtId="9" fontId="7" fillId="2" borderId="28" xfId="1" applyFont="1" applyFill="1" applyBorder="1" applyAlignment="1">
      <alignment horizontal="center" vertical="center"/>
    </xf>
    <xf numFmtId="9" fontId="7" fillId="2" borderId="0" xfId="1" applyFont="1" applyFill="1" applyAlignment="1">
      <alignment horizontal="center" vertical="center"/>
    </xf>
    <xf numFmtId="0" fontId="12" fillId="30" borderId="3" xfId="0" applyFont="1" applyFill="1" applyBorder="1" applyAlignment="1">
      <alignment vertical="top"/>
    </xf>
    <xf numFmtId="0" fontId="12" fillId="30" borderId="3" xfId="0" applyFont="1" applyFill="1" applyBorder="1" applyAlignment="1">
      <alignment horizontal="center" vertical="center"/>
    </xf>
    <xf numFmtId="0" fontId="7" fillId="2" borderId="31" xfId="0" applyFont="1" applyFill="1" applyBorder="1" applyAlignment="1">
      <alignment horizontal="center" vertical="center"/>
    </xf>
    <xf numFmtId="0" fontId="7" fillId="2" borderId="32" xfId="0" applyFont="1" applyFill="1" applyBorder="1" applyAlignment="1">
      <alignment horizontal="center" vertical="center"/>
    </xf>
    <xf numFmtId="9" fontId="7" fillId="33" borderId="6" xfId="1" applyFont="1" applyFill="1" applyBorder="1" applyAlignment="1">
      <alignment horizontal="center" vertical="center"/>
    </xf>
    <xf numFmtId="1" fontId="7" fillId="33" borderId="33" xfId="1" applyNumberFormat="1" applyFont="1" applyFill="1" applyBorder="1" applyAlignment="1">
      <alignment horizontal="center" vertical="center"/>
    </xf>
    <xf numFmtId="9" fontId="7" fillId="33" borderId="34" xfId="1" applyFont="1" applyFill="1" applyBorder="1" applyAlignment="1">
      <alignment horizontal="center" vertical="center"/>
    </xf>
    <xf numFmtId="9" fontId="7" fillId="34" borderId="8" xfId="1" applyFont="1" applyFill="1" applyBorder="1" applyAlignment="1">
      <alignment horizontal="center" vertical="center"/>
    </xf>
    <xf numFmtId="0" fontId="7" fillId="34" borderId="33" xfId="1" applyNumberFormat="1" applyFont="1" applyFill="1" applyBorder="1" applyAlignment="1">
      <alignment horizontal="center" vertical="center"/>
    </xf>
    <xf numFmtId="9" fontId="7" fillId="34" borderId="34" xfId="1" applyFont="1" applyFill="1" applyBorder="1" applyAlignment="1">
      <alignment horizontal="center" vertical="center"/>
    </xf>
    <xf numFmtId="1" fontId="7" fillId="34" borderId="33" xfId="1" applyNumberFormat="1" applyFont="1" applyFill="1" applyBorder="1" applyAlignment="1">
      <alignment horizontal="center" vertical="center"/>
    </xf>
    <xf numFmtId="9" fontId="7" fillId="35" borderId="8" xfId="1" applyFont="1" applyFill="1" applyBorder="1" applyAlignment="1">
      <alignment horizontal="center" vertical="center"/>
    </xf>
    <xf numFmtId="1" fontId="7" fillId="35" borderId="33" xfId="1" applyNumberFormat="1" applyFont="1" applyFill="1" applyBorder="1" applyAlignment="1">
      <alignment horizontal="center" vertical="center"/>
    </xf>
    <xf numFmtId="9" fontId="7" fillId="35" borderId="34" xfId="1" applyFont="1" applyFill="1" applyBorder="1" applyAlignment="1">
      <alignment horizontal="center" vertical="center"/>
    </xf>
    <xf numFmtId="9" fontId="12" fillId="2" borderId="12" xfId="1" applyFont="1" applyFill="1" applyBorder="1" applyAlignment="1">
      <alignment horizontal="center" vertical="center"/>
    </xf>
    <xf numFmtId="1" fontId="12" fillId="2" borderId="35" xfId="1" applyNumberFormat="1" applyFont="1" applyFill="1" applyBorder="1" applyAlignment="1">
      <alignment horizontal="center" vertical="center"/>
    </xf>
    <xf numFmtId="9" fontId="12" fillId="2" borderId="36" xfId="1" applyFont="1" applyFill="1" applyBorder="1" applyAlignment="1">
      <alignment horizontal="center" vertical="center"/>
    </xf>
    <xf numFmtId="0" fontId="12" fillId="2" borderId="35" xfId="1" applyNumberFormat="1" applyFont="1" applyFill="1" applyBorder="1" applyAlignment="1">
      <alignment horizontal="center" vertical="center"/>
    </xf>
    <xf numFmtId="9" fontId="12" fillId="2" borderId="0" xfId="1" applyFont="1" applyFill="1" applyAlignment="1">
      <alignment horizontal="center" vertical="center"/>
    </xf>
    <xf numFmtId="1" fontId="12" fillId="2" borderId="0" xfId="1" applyNumberFormat="1" applyFont="1" applyFill="1" applyAlignment="1">
      <alignment horizontal="center" vertical="center"/>
    </xf>
    <xf numFmtId="0" fontId="12" fillId="2" borderId="0" xfId="1" applyNumberFormat="1" applyFont="1" applyFill="1" applyAlignment="1">
      <alignment horizontal="center" vertical="center"/>
    </xf>
    <xf numFmtId="0" fontId="7" fillId="2" borderId="0" xfId="0" applyFont="1" applyFill="1" applyAlignment="1">
      <alignment horizontal="center" vertical="center"/>
    </xf>
    <xf numFmtId="0" fontId="7" fillId="2" borderId="19" xfId="0" applyFont="1" applyFill="1" applyBorder="1" applyAlignment="1">
      <alignment horizontal="center" vertical="center"/>
    </xf>
    <xf numFmtId="1" fontId="7" fillId="33" borderId="37" xfId="1" applyNumberFormat="1" applyFont="1" applyFill="1" applyBorder="1" applyAlignment="1">
      <alignment horizontal="center" vertical="center"/>
    </xf>
    <xf numFmtId="9" fontId="7" fillId="33" borderId="37" xfId="1" applyFont="1" applyFill="1" applyBorder="1" applyAlignment="1">
      <alignment horizontal="center" vertical="center"/>
    </xf>
    <xf numFmtId="1" fontId="7" fillId="34" borderId="37" xfId="1" applyNumberFormat="1" applyFont="1" applyFill="1" applyBorder="1" applyAlignment="1">
      <alignment horizontal="center" vertical="center"/>
    </xf>
    <xf numFmtId="9" fontId="7" fillId="34" borderId="37" xfId="1" applyFont="1" applyFill="1" applyBorder="1" applyAlignment="1">
      <alignment horizontal="center" vertical="center"/>
    </xf>
    <xf numFmtId="1" fontId="7" fillId="35" borderId="37" xfId="1" applyNumberFormat="1" applyFont="1" applyFill="1" applyBorder="1" applyAlignment="1">
      <alignment horizontal="center" vertical="center"/>
    </xf>
    <xf numFmtId="9" fontId="7" fillId="35" borderId="37" xfId="1" applyFont="1" applyFill="1" applyBorder="1" applyAlignment="1">
      <alignment horizontal="center" vertical="center"/>
    </xf>
    <xf numFmtId="0" fontId="12" fillId="2" borderId="12" xfId="0" applyFont="1" applyFill="1" applyBorder="1" applyAlignment="1">
      <alignment horizontal="center"/>
    </xf>
    <xf numFmtId="1" fontId="12" fillId="2" borderId="38" xfId="1" applyNumberFormat="1" applyFont="1" applyFill="1" applyBorder="1" applyAlignment="1">
      <alignment horizontal="center" vertical="center"/>
    </xf>
    <xf numFmtId="9" fontId="12" fillId="2" borderId="38" xfId="1" applyFont="1" applyFill="1" applyBorder="1" applyAlignment="1">
      <alignment horizontal="center" vertical="center"/>
    </xf>
    <xf numFmtId="0" fontId="12" fillId="2" borderId="0" xfId="0" applyFont="1" applyFill="1" applyAlignment="1">
      <alignment horizontal="center"/>
    </xf>
    <xf numFmtId="0" fontId="7" fillId="0" borderId="0" xfId="0" applyFont="1" applyAlignment="1">
      <alignment horizontal="left" vertical="center" wrapText="1"/>
    </xf>
    <xf numFmtId="0" fontId="12" fillId="2" borderId="0" xfId="0" applyFont="1" applyFill="1" applyAlignment="1">
      <alignment horizontal="center" vertical="center"/>
    </xf>
    <xf numFmtId="0" fontId="12" fillId="30" borderId="39" xfId="0" applyFont="1" applyFill="1" applyBorder="1" applyAlignment="1">
      <alignment horizontal="center" vertical="center"/>
    </xf>
    <xf numFmtId="0" fontId="12" fillId="30" borderId="40" xfId="0" applyFont="1" applyFill="1" applyBorder="1" applyAlignment="1">
      <alignment horizontal="center" vertical="center"/>
    </xf>
    <xf numFmtId="0" fontId="7" fillId="2" borderId="41" xfId="0" applyFont="1" applyFill="1" applyBorder="1" applyAlignment="1">
      <alignment horizontal="center" vertical="center"/>
    </xf>
    <xf numFmtId="1" fontId="7" fillId="33" borderId="21" xfId="1" applyNumberFormat="1" applyFont="1" applyFill="1" applyBorder="1" applyAlignment="1">
      <alignment horizontal="center" vertical="center"/>
    </xf>
    <xf numFmtId="1" fontId="7" fillId="34" borderId="21" xfId="1" applyNumberFormat="1" applyFont="1" applyFill="1" applyBorder="1" applyAlignment="1">
      <alignment horizontal="center" vertical="center"/>
    </xf>
    <xf numFmtId="1" fontId="12" fillId="2" borderId="26" xfId="1" applyNumberFormat="1" applyFont="1" applyFill="1" applyBorder="1" applyAlignment="1">
      <alignment horizontal="center" vertical="center"/>
    </xf>
    <xf numFmtId="1" fontId="7" fillId="36" borderId="19" xfId="1" applyNumberFormat="1" applyFont="1" applyFill="1" applyBorder="1" applyAlignment="1">
      <alignment horizontal="center" vertical="center"/>
    </xf>
    <xf numFmtId="9" fontId="7" fillId="36" borderId="6" xfId="1" applyFont="1" applyFill="1" applyBorder="1" applyAlignment="1">
      <alignment horizontal="center" vertical="center"/>
    </xf>
    <xf numFmtId="1" fontId="7" fillId="36" borderId="37" xfId="1" applyNumberFormat="1" applyFont="1" applyFill="1" applyBorder="1" applyAlignment="1">
      <alignment horizontal="center" vertical="center"/>
    </xf>
    <xf numFmtId="1" fontId="12" fillId="2" borderId="0" xfId="0" applyNumberFormat="1" applyFont="1" applyFill="1" applyAlignment="1">
      <alignment horizontal="center" vertical="top" wrapText="1"/>
    </xf>
    <xf numFmtId="0" fontId="28" fillId="25" borderId="0" xfId="0" applyFont="1" applyFill="1" applyAlignment="1">
      <alignment horizontal="center" vertical="center"/>
    </xf>
    <xf numFmtId="1" fontId="12" fillId="2" borderId="0" xfId="0" applyNumberFormat="1" applyFont="1" applyFill="1" applyAlignment="1">
      <alignment vertical="top" wrapText="1"/>
    </xf>
    <xf numFmtId="0" fontId="7" fillId="0" borderId="0" xfId="0" applyFont="1" applyAlignment="1">
      <alignment horizontal="left" vertical="center"/>
    </xf>
    <xf numFmtId="0" fontId="7" fillId="0" borderId="0" xfId="0" applyFont="1" applyAlignment="1">
      <alignment horizontal="center"/>
    </xf>
    <xf numFmtId="9" fontId="7" fillId="0" borderId="0" xfId="1" applyFont="1" applyAlignment="1">
      <alignment horizontal="center"/>
    </xf>
    <xf numFmtId="0" fontId="12" fillId="0" borderId="0" xfId="0" applyFont="1" applyAlignment="1">
      <alignment wrapText="1"/>
    </xf>
    <xf numFmtId="9" fontId="7" fillId="0" borderId="0" xfId="0" applyNumberFormat="1" applyFont="1" applyAlignment="1">
      <alignment horizontal="center"/>
    </xf>
    <xf numFmtId="0" fontId="12" fillId="0" borderId="42" xfId="2" applyFont="1" applyFill="1" applyBorder="1" applyAlignment="1">
      <alignment vertical="top"/>
    </xf>
    <xf numFmtId="1" fontId="12" fillId="2" borderId="0" xfId="0" applyNumberFormat="1" applyFont="1" applyFill="1" applyAlignment="1">
      <alignment horizontal="center" vertical="center" wrapText="1"/>
    </xf>
    <xf numFmtId="0" fontId="7" fillId="0" borderId="0" xfId="2" applyFont="1" applyFill="1" applyBorder="1" applyAlignment="1"/>
    <xf numFmtId="0" fontId="13" fillId="37" borderId="0" xfId="0" applyFont="1" applyFill="1" applyAlignment="1">
      <alignment horizontal="center" vertical="top"/>
    </xf>
    <xf numFmtId="0" fontId="13" fillId="38" borderId="0" xfId="0" applyFont="1" applyFill="1" applyAlignment="1">
      <alignment horizontal="center" vertical="center"/>
    </xf>
    <xf numFmtId="0" fontId="13" fillId="39" borderId="0" xfId="0" applyFont="1" applyFill="1" applyAlignment="1">
      <alignment horizontal="center" vertical="top"/>
    </xf>
    <xf numFmtId="165" fontId="12" fillId="0" borderId="0" xfId="0" applyNumberFormat="1" applyFont="1" applyAlignment="1">
      <alignment horizontal="center" vertical="center"/>
    </xf>
    <xf numFmtId="0" fontId="7" fillId="0" borderId="0" xfId="2" applyFont="1" applyFill="1" applyBorder="1" applyAlignment="1">
      <alignment vertical="top"/>
    </xf>
    <xf numFmtId="0" fontId="13" fillId="39" borderId="0" xfId="0" applyFont="1" applyFill="1" applyAlignment="1">
      <alignment horizontal="center" vertical="center"/>
    </xf>
    <xf numFmtId="0" fontId="13" fillId="37" borderId="0" xfId="0" applyFont="1" applyFill="1" applyAlignment="1">
      <alignment horizontal="center" vertical="center"/>
    </xf>
    <xf numFmtId="0" fontId="7" fillId="0" borderId="0" xfId="48" applyFont="1" applyAlignment="1">
      <alignment horizontal="justify" vertical="top"/>
    </xf>
    <xf numFmtId="1" fontId="7" fillId="0" borderId="0" xfId="1" applyNumberFormat="1" applyFont="1" applyAlignment="1">
      <alignment horizontal="center" vertical="center"/>
    </xf>
    <xf numFmtId="0" fontId="13" fillId="40" borderId="0" xfId="0" applyFont="1" applyFill="1" applyAlignment="1">
      <alignment horizontal="center" vertical="center"/>
    </xf>
    <xf numFmtId="0" fontId="26" fillId="0" borderId="42" xfId="2" applyFont="1" applyFill="1" applyBorder="1" applyAlignment="1">
      <alignment vertical="top"/>
    </xf>
    <xf numFmtId="0" fontId="26" fillId="0" borderId="0" xfId="2" applyFont="1" applyFill="1" applyBorder="1" applyAlignment="1">
      <alignment vertical="top"/>
    </xf>
    <xf numFmtId="0" fontId="7" fillId="0" borderId="0" xfId="0" applyFont="1" applyAlignment="1">
      <alignment vertical="center" wrapText="1"/>
    </xf>
    <xf numFmtId="0" fontId="7" fillId="0" borderId="0" xfId="2" applyFont="1" applyFill="1" applyBorder="1" applyAlignment="1">
      <alignment vertical="center"/>
    </xf>
    <xf numFmtId="0" fontId="7" fillId="0" borderId="0" xfId="48" applyFont="1" applyAlignment="1">
      <alignment horizontal="justify" vertical="center" wrapText="1"/>
    </xf>
    <xf numFmtId="0" fontId="13" fillId="21" borderId="0" xfId="0" applyFont="1" applyFill="1" applyAlignment="1">
      <alignment horizontal="center" vertical="center"/>
    </xf>
    <xf numFmtId="0" fontId="13" fillId="3" borderId="0" xfId="0" applyFont="1" applyFill="1" applyAlignment="1">
      <alignment horizontal="center" vertical="center"/>
    </xf>
    <xf numFmtId="0" fontId="7" fillId="2" borderId="0" xfId="48" applyFont="1" applyFill="1" applyAlignment="1">
      <alignment horizontal="justify" vertical="top" wrapText="1"/>
    </xf>
    <xf numFmtId="0" fontId="13" fillId="42" borderId="0" xfId="0" applyFont="1" applyFill="1" applyAlignment="1">
      <alignment horizontal="center" vertical="center"/>
    </xf>
    <xf numFmtId="0" fontId="13" fillId="43" borderId="0" xfId="0" applyFont="1" applyFill="1" applyAlignment="1">
      <alignment horizontal="center" vertical="center"/>
    </xf>
    <xf numFmtId="0" fontId="13" fillId="44" borderId="0" xfId="0" applyFont="1" applyFill="1" applyAlignment="1">
      <alignment horizontal="center" vertical="center"/>
    </xf>
    <xf numFmtId="0" fontId="13" fillId="45" borderId="0" xfId="0" applyFont="1" applyFill="1" applyAlignment="1">
      <alignment horizontal="center" vertical="center"/>
    </xf>
    <xf numFmtId="0" fontId="13" fillId="41" borderId="0" xfId="0" applyFont="1" applyFill="1" applyAlignment="1">
      <alignment horizontal="center" vertical="center"/>
    </xf>
    <xf numFmtId="0" fontId="13" fillId="4" borderId="0" xfId="0" applyFont="1" applyFill="1" applyAlignment="1">
      <alignment horizontal="center" vertical="center"/>
    </xf>
    <xf numFmtId="0" fontId="13" fillId="6" borderId="0" xfId="0" applyFont="1" applyFill="1" applyAlignment="1">
      <alignment horizontal="center" vertical="center"/>
    </xf>
    <xf numFmtId="0" fontId="13" fillId="7" borderId="0" xfId="0" applyFont="1" applyFill="1" applyAlignment="1">
      <alignment horizontal="center" vertical="center"/>
    </xf>
    <xf numFmtId="0" fontId="29" fillId="8" borderId="0" xfId="0" applyFont="1" applyFill="1" applyAlignment="1">
      <alignment horizontal="center" vertical="center"/>
    </xf>
    <xf numFmtId="0" fontId="13" fillId="5" borderId="0" xfId="0" applyFont="1" applyFill="1" applyAlignment="1">
      <alignment horizontal="center" vertical="center"/>
    </xf>
    <xf numFmtId="0" fontId="13" fillId="8" borderId="0" xfId="0" applyFont="1" applyFill="1" applyAlignment="1">
      <alignment horizontal="center" vertical="center"/>
    </xf>
    <xf numFmtId="0" fontId="12" fillId="0" borderId="0" xfId="0" applyFont="1" applyAlignment="1">
      <alignment horizontal="left" vertical="top"/>
    </xf>
    <xf numFmtId="0" fontId="7" fillId="0" borderId="0" xfId="2" applyFont="1" applyFill="1" applyBorder="1" applyAlignment="1">
      <alignment vertical="top" wrapText="1"/>
    </xf>
    <xf numFmtId="0" fontId="7" fillId="0" borderId="0" xfId="1" applyNumberFormat="1" applyFont="1" applyAlignment="1">
      <alignment horizontal="center" vertical="center"/>
    </xf>
    <xf numFmtId="0" fontId="13" fillId="11" borderId="0" xfId="0" applyFont="1" applyFill="1" applyAlignment="1">
      <alignment horizontal="center" vertical="center"/>
    </xf>
    <xf numFmtId="0" fontId="26" fillId="0" borderId="0" xfId="0" applyFont="1"/>
    <xf numFmtId="0" fontId="24" fillId="0" borderId="0" xfId="0" applyFont="1" applyAlignment="1">
      <alignment horizontal="left" vertical="center" wrapText="1"/>
    </xf>
    <xf numFmtId="0" fontId="28" fillId="0" borderId="0" xfId="0" applyFont="1" applyAlignment="1">
      <alignment horizontal="left" vertical="top"/>
    </xf>
    <xf numFmtId="0" fontId="7" fillId="0" borderId="0" xfId="48" applyFont="1" applyAlignment="1">
      <alignment vertical="top" wrapText="1"/>
    </xf>
    <xf numFmtId="0" fontId="7" fillId="0" borderId="0" xfId="2" applyFont="1" applyFill="1" applyBorder="1"/>
    <xf numFmtId="0" fontId="11" fillId="46" borderId="0" xfId="0" applyFont="1" applyFill="1" applyAlignment="1">
      <alignment horizontal="center" vertical="center"/>
    </xf>
    <xf numFmtId="0" fontId="12" fillId="0" borderId="5" xfId="0" applyFont="1" applyBorder="1" applyAlignment="1">
      <alignment horizontal="center" vertical="center"/>
    </xf>
    <xf numFmtId="0" fontId="13" fillId="0" borderId="0" xfId="0" applyFont="1"/>
    <xf numFmtId="0" fontId="15" fillId="0" borderId="0" xfId="0" applyFont="1" applyAlignment="1">
      <alignment horizontal="center" vertical="center"/>
    </xf>
    <xf numFmtId="0" fontId="13" fillId="13" borderId="0" xfId="0" applyFont="1" applyFill="1" applyAlignment="1">
      <alignment horizontal="center" vertical="center"/>
    </xf>
    <xf numFmtId="0" fontId="13" fillId="15" borderId="0" xfId="0" applyFont="1" applyFill="1" applyAlignment="1">
      <alignment horizontal="center" vertical="center"/>
    </xf>
    <xf numFmtId="0" fontId="13" fillId="17" borderId="0" xfId="0" applyFont="1" applyFill="1" applyAlignment="1">
      <alignment horizontal="center" vertical="center"/>
    </xf>
    <xf numFmtId="0" fontId="24" fillId="0" borderId="0" xfId="0" applyFont="1"/>
    <xf numFmtId="0" fontId="20" fillId="0" borderId="15" xfId="0" applyFont="1" applyBorder="1" applyAlignment="1">
      <alignment horizontal="center" vertical="center"/>
    </xf>
    <xf numFmtId="0" fontId="20" fillId="0" borderId="5" xfId="0" applyFont="1" applyBorder="1" applyAlignment="1">
      <alignment horizontal="center" vertical="center"/>
    </xf>
    <xf numFmtId="0" fontId="7" fillId="0" borderId="8" xfId="0" applyFont="1" applyBorder="1" applyAlignment="1">
      <alignment horizontal="center"/>
    </xf>
    <xf numFmtId="0" fontId="7" fillId="0" borderId="11" xfId="0" applyFont="1" applyBorder="1" applyAlignment="1">
      <alignment horizontal="center"/>
    </xf>
    <xf numFmtId="0" fontId="7" fillId="30" borderId="11" xfId="0" applyFont="1" applyFill="1" applyBorder="1" applyAlignment="1">
      <alignment horizontal="center"/>
    </xf>
    <xf numFmtId="0" fontId="7" fillId="0" borderId="12" xfId="0" applyFont="1" applyBorder="1" applyAlignment="1">
      <alignment horizontal="center"/>
    </xf>
    <xf numFmtId="0" fontId="7" fillId="0" borderId="28" xfId="0" applyFont="1" applyBorder="1" applyAlignment="1">
      <alignment horizontal="center"/>
    </xf>
    <xf numFmtId="9" fontId="7" fillId="33" borderId="0" xfId="0" applyNumberFormat="1" applyFont="1" applyFill="1" applyAlignment="1">
      <alignment horizontal="center" vertical="center"/>
    </xf>
    <xf numFmtId="0" fontId="13" fillId="0" borderId="0" xfId="0" applyFont="1" applyAlignment="1">
      <alignment horizontal="center" vertical="center"/>
    </xf>
    <xf numFmtId="0" fontId="26" fillId="0" borderId="0" xfId="0" applyFont="1" applyAlignment="1">
      <alignment horizontal="left" vertical="top"/>
    </xf>
    <xf numFmtId="0" fontId="13" fillId="0" borderId="0" xfId="0" applyFont="1" applyAlignment="1">
      <alignment vertical="center"/>
    </xf>
    <xf numFmtId="0" fontId="6" fillId="0" borderId="0" xfId="0" applyFont="1"/>
    <xf numFmtId="0" fontId="31" fillId="0" borderId="0" xfId="0" applyFont="1"/>
    <xf numFmtId="0" fontId="32" fillId="0" borderId="0" xfId="0" applyFont="1" applyAlignment="1">
      <alignment horizontal="left"/>
    </xf>
    <xf numFmtId="0" fontId="7" fillId="30" borderId="0" xfId="0" applyFont="1" applyFill="1" applyAlignment="1">
      <alignment horizontal="center"/>
    </xf>
    <xf numFmtId="9" fontId="7" fillId="0" borderId="0" xfId="0" applyNumberFormat="1" applyFont="1"/>
    <xf numFmtId="0" fontId="7" fillId="2" borderId="0" xfId="2" applyFont="1" applyFill="1" applyBorder="1" applyAlignment="1">
      <alignment horizontal="left" vertical="center"/>
    </xf>
    <xf numFmtId="0" fontId="12" fillId="0" borderId="0" xfId="2" applyFont="1" applyFill="1" applyBorder="1" applyAlignment="1">
      <alignment vertical="top"/>
    </xf>
    <xf numFmtId="0" fontId="24" fillId="0" borderId="0" xfId="0" applyFont="1" applyAlignment="1">
      <alignment vertical="top" wrapText="1"/>
    </xf>
    <xf numFmtId="0" fontId="6" fillId="0" borderId="0" xfId="0" applyFont="1" applyAlignment="1">
      <alignment horizontal="left" vertical="top" wrapText="1"/>
    </xf>
    <xf numFmtId="0" fontId="20" fillId="35" borderId="40" xfId="0" applyFont="1" applyFill="1" applyBorder="1" applyAlignment="1">
      <alignment horizontal="center" vertical="center" wrapText="1"/>
    </xf>
    <xf numFmtId="0" fontId="20" fillId="34" borderId="43" xfId="0" applyFont="1" applyFill="1" applyBorder="1" applyAlignment="1">
      <alignment horizontal="center" vertical="center" wrapText="1"/>
    </xf>
    <xf numFmtId="0" fontId="20" fillId="36" borderId="44" xfId="0" applyFont="1" applyFill="1" applyBorder="1" applyAlignment="1">
      <alignment horizontal="center" vertical="center" wrapText="1"/>
    </xf>
    <xf numFmtId="10" fontId="20" fillId="2" borderId="3" xfId="0" applyNumberFormat="1" applyFont="1" applyFill="1" applyBorder="1" applyAlignment="1">
      <alignment horizontal="center" vertical="center"/>
    </xf>
    <xf numFmtId="0" fontId="24" fillId="2" borderId="35" xfId="0" applyFont="1" applyFill="1" applyBorder="1" applyAlignment="1">
      <alignment horizontal="center" vertical="center"/>
    </xf>
    <xf numFmtId="0" fontId="24" fillId="2" borderId="38" xfId="0" applyFont="1" applyFill="1" applyBorder="1" applyAlignment="1">
      <alignment horizontal="center" vertical="center"/>
    </xf>
    <xf numFmtId="0" fontId="34" fillId="0" borderId="3" xfId="0" applyFont="1" applyBorder="1" applyAlignment="1">
      <alignment horizontal="left" vertical="center" wrapText="1"/>
    </xf>
    <xf numFmtId="0" fontId="34" fillId="35" borderId="3" xfId="0" applyFont="1" applyFill="1" applyBorder="1" applyAlignment="1">
      <alignment horizontal="left" vertical="center" wrapText="1"/>
    </xf>
    <xf numFmtId="0" fontId="34" fillId="34" borderId="3" xfId="0" applyFont="1" applyFill="1" applyBorder="1" applyAlignment="1">
      <alignment horizontal="left" vertical="center" wrapText="1"/>
    </xf>
    <xf numFmtId="0" fontId="34" fillId="36" borderId="3" xfId="0" applyFont="1" applyFill="1" applyBorder="1" applyAlignment="1">
      <alignment horizontal="left" vertical="center" wrapText="1"/>
    </xf>
    <xf numFmtId="0" fontId="24" fillId="0" borderId="43" xfId="0" applyFont="1" applyBorder="1" applyAlignment="1">
      <alignment vertical="top" wrapText="1"/>
    </xf>
    <xf numFmtId="0" fontId="34" fillId="0" borderId="3" xfId="0" applyFont="1" applyBorder="1" applyAlignment="1">
      <alignment horizontal="center" vertical="center" wrapText="1"/>
    </xf>
    <xf numFmtId="0" fontId="34" fillId="35" borderId="44" xfId="0" applyFont="1" applyFill="1" applyBorder="1" applyAlignment="1">
      <alignment horizontal="left" vertical="center" wrapText="1"/>
    </xf>
    <xf numFmtId="0" fontId="34" fillId="34" borderId="44" xfId="0" applyFont="1" applyFill="1" applyBorder="1" applyAlignment="1">
      <alignment horizontal="left" vertical="center" wrapText="1"/>
    </xf>
    <xf numFmtId="0" fontId="34" fillId="36" borderId="44" xfId="0" applyFont="1" applyFill="1" applyBorder="1" applyAlignment="1">
      <alignment horizontal="left" vertical="center" wrapText="1"/>
    </xf>
    <xf numFmtId="0" fontId="24" fillId="2" borderId="40" xfId="0" applyFont="1" applyFill="1" applyBorder="1" applyAlignment="1">
      <alignment horizontal="justify" vertical="center" wrapText="1"/>
    </xf>
    <xf numFmtId="0" fontId="24" fillId="2" borderId="31" xfId="0" applyFont="1" applyFill="1" applyBorder="1" applyAlignment="1">
      <alignment horizontal="justify" vertical="center" wrapText="1"/>
    </xf>
    <xf numFmtId="0" fontId="24" fillId="2" borderId="45" xfId="0" applyFont="1" applyFill="1" applyBorder="1" applyAlignment="1">
      <alignment horizontal="justify" vertical="center" wrapText="1"/>
    </xf>
    <xf numFmtId="0" fontId="24" fillId="2" borderId="3" xfId="0" applyFont="1" applyFill="1" applyBorder="1" applyAlignment="1">
      <alignment horizontal="justify" vertical="center" wrapText="1"/>
    </xf>
    <xf numFmtId="0" fontId="24" fillId="2" borderId="46" xfId="0" applyFont="1" applyFill="1" applyBorder="1" applyAlignment="1">
      <alignment horizontal="justify" vertical="center" wrapText="1"/>
    </xf>
    <xf numFmtId="0" fontId="24" fillId="2" borderId="35" xfId="0" applyFont="1" applyFill="1" applyBorder="1" applyAlignment="1">
      <alignment horizontal="justify" vertical="center" wrapText="1"/>
    </xf>
    <xf numFmtId="0" fontId="24" fillId="2" borderId="47" xfId="0" applyFont="1" applyFill="1" applyBorder="1" applyAlignment="1">
      <alignment horizontal="justify" vertical="center" wrapText="1"/>
    </xf>
    <xf numFmtId="0" fontId="34" fillId="0" borderId="38" xfId="0" applyFont="1" applyBorder="1" applyAlignment="1">
      <alignment horizontal="left" vertical="center" wrapText="1"/>
    </xf>
    <xf numFmtId="0" fontId="34" fillId="35" borderId="26" xfId="0" applyFont="1" applyFill="1" applyBorder="1" applyAlignment="1">
      <alignment horizontal="left" vertical="center" wrapText="1"/>
    </xf>
    <xf numFmtId="0" fontId="24" fillId="0" borderId="40" xfId="0" applyFont="1" applyBorder="1" applyAlignment="1">
      <alignment vertical="top" wrapText="1"/>
    </xf>
    <xf numFmtId="0" fontId="24" fillId="0" borderId="44" xfId="0" applyFont="1" applyBorder="1" applyAlignment="1">
      <alignment vertical="top" wrapText="1"/>
    </xf>
    <xf numFmtId="0" fontId="34" fillId="35" borderId="25" xfId="0" applyFont="1" applyFill="1" applyBorder="1" applyAlignment="1">
      <alignment horizontal="left" vertical="center" wrapText="1"/>
    </xf>
    <xf numFmtId="0" fontId="24" fillId="2" borderId="33" xfId="0" applyFont="1" applyFill="1" applyBorder="1" applyAlignment="1">
      <alignment horizontal="left" vertical="center" wrapText="1"/>
    </xf>
    <xf numFmtId="0" fontId="34" fillId="0" borderId="37" xfId="0" applyFont="1" applyBorder="1" applyAlignment="1">
      <alignment horizontal="center" vertical="center" wrapText="1"/>
    </xf>
    <xf numFmtId="0" fontId="34" fillId="34" borderId="26" xfId="0" applyFont="1" applyFill="1" applyBorder="1" applyAlignment="1">
      <alignment horizontal="left" vertical="center" wrapText="1"/>
    </xf>
    <xf numFmtId="0" fontId="34" fillId="36" borderId="26" xfId="0" applyFont="1" applyFill="1" applyBorder="1" applyAlignment="1">
      <alignment horizontal="left" vertical="center" wrapText="1"/>
    </xf>
    <xf numFmtId="0" fontId="34" fillId="2" borderId="3" xfId="0" applyFont="1" applyFill="1" applyBorder="1" applyAlignment="1">
      <alignment horizontal="left" vertical="top" wrapText="1"/>
    </xf>
    <xf numFmtId="0" fontId="24" fillId="2" borderId="48" xfId="0" applyFont="1" applyFill="1" applyBorder="1" applyAlignment="1">
      <alignment horizontal="left" vertical="top" wrapText="1"/>
    </xf>
    <xf numFmtId="0" fontId="35" fillId="0" borderId="3" xfId="0" applyFont="1" applyBorder="1" applyAlignment="1">
      <alignment vertical="center"/>
    </xf>
    <xf numFmtId="0" fontId="34" fillId="34" borderId="25" xfId="0" applyFont="1" applyFill="1" applyBorder="1" applyAlignment="1">
      <alignment horizontal="left" vertical="center" wrapText="1"/>
    </xf>
    <xf numFmtId="0" fontId="24" fillId="2" borderId="33" xfId="0" applyFont="1" applyFill="1" applyBorder="1" applyAlignment="1">
      <alignment horizontal="left" vertical="top" wrapText="1"/>
    </xf>
    <xf numFmtId="0" fontId="34" fillId="2" borderId="37"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36" borderId="25" xfId="0" applyFont="1" applyFill="1" applyBorder="1" applyAlignment="1">
      <alignment horizontal="left" vertical="center" wrapText="1"/>
    </xf>
    <xf numFmtId="0" fontId="24" fillId="2" borderId="48" xfId="0" applyFont="1" applyFill="1" applyBorder="1" applyAlignment="1">
      <alignment horizontal="justify" vertical="center" wrapText="1"/>
    </xf>
    <xf numFmtId="0" fontId="34" fillId="2" borderId="3" xfId="0" applyFont="1" applyFill="1" applyBorder="1" applyAlignment="1">
      <alignment horizontal="center" vertical="center" wrapText="1"/>
    </xf>
    <xf numFmtId="10" fontId="24" fillId="2" borderId="3" xfId="49" applyNumberFormat="1" applyFont="1" applyFill="1" applyBorder="1" applyAlignment="1">
      <alignment horizontal="left" vertical="center" wrapText="1"/>
    </xf>
    <xf numFmtId="10" fontId="24" fillId="2" borderId="35" xfId="49" applyNumberFormat="1" applyFont="1" applyFill="1" applyBorder="1" applyAlignment="1">
      <alignment horizontal="left" vertical="center" wrapText="1"/>
    </xf>
    <xf numFmtId="10" fontId="24" fillId="2" borderId="38" xfId="49" applyNumberFormat="1" applyFont="1" applyFill="1" applyBorder="1" applyAlignment="1">
      <alignment horizontal="left" vertical="center" wrapText="1"/>
    </xf>
    <xf numFmtId="0" fontId="34" fillId="0" borderId="41" xfId="0" applyFont="1" applyBorder="1" applyAlignment="1">
      <alignment horizontal="center" vertical="center" wrapText="1"/>
    </xf>
    <xf numFmtId="0" fontId="34" fillId="0" borderId="44" xfId="0" applyFont="1" applyBorder="1" applyAlignment="1">
      <alignment horizontal="center" vertical="center" wrapText="1"/>
    </xf>
    <xf numFmtId="0" fontId="24" fillId="2" borderId="49" xfId="0" applyFont="1" applyFill="1" applyBorder="1" applyAlignment="1">
      <alignment horizontal="justify" vertical="center" wrapText="1"/>
    </xf>
    <xf numFmtId="0" fontId="36" fillId="0" borderId="38" xfId="0" applyFont="1" applyBorder="1" applyAlignment="1">
      <alignment horizontal="left" vertical="center" wrapText="1"/>
    </xf>
    <xf numFmtId="0" fontId="36" fillId="50" borderId="24" xfId="0" applyFont="1" applyFill="1" applyBorder="1" applyAlignment="1">
      <alignment horizontal="left" vertical="center" wrapText="1"/>
    </xf>
    <xf numFmtId="0" fontId="24" fillId="0" borderId="0" xfId="0" applyFont="1" applyAlignment="1">
      <alignment horizontal="left" vertical="top"/>
    </xf>
    <xf numFmtId="164" fontId="24" fillId="0" borderId="0" xfId="0" applyNumberFormat="1" applyFont="1" applyAlignment="1">
      <alignment horizontal="left" vertical="top"/>
    </xf>
    <xf numFmtId="0" fontId="24" fillId="0" borderId="0" xfId="0" applyFont="1" applyAlignment="1">
      <alignment horizontal="right" vertical="top"/>
    </xf>
    <xf numFmtId="0" fontId="20" fillId="0" borderId="0" xfId="0" applyFont="1" applyAlignment="1">
      <alignment horizontal="left" vertical="top"/>
    </xf>
    <xf numFmtId="0" fontId="37" fillId="0" borderId="5" xfId="0" applyFont="1" applyBorder="1" applyAlignment="1">
      <alignment horizontal="justify" vertical="center" wrapText="1"/>
    </xf>
    <xf numFmtId="0" fontId="37" fillId="0" borderId="5" xfId="0" applyFont="1" applyBorder="1" applyAlignment="1">
      <alignment horizontal="center" vertical="center" wrapText="1"/>
    </xf>
    <xf numFmtId="0" fontId="37" fillId="0" borderId="5" xfId="0" applyFont="1" applyBorder="1" applyAlignment="1">
      <alignment horizontal="left" vertical="center" wrapText="1"/>
    </xf>
    <xf numFmtId="0" fontId="35" fillId="0" borderId="5" xfId="0" applyFont="1" applyBorder="1" applyAlignment="1">
      <alignment horizontal="left" vertical="center" wrapText="1"/>
    </xf>
    <xf numFmtId="0" fontId="35" fillId="0" borderId="5" xfId="0" applyFont="1" applyBorder="1" applyAlignment="1">
      <alignment horizontal="justify" vertical="center" wrapText="1"/>
    </xf>
    <xf numFmtId="0" fontId="35" fillId="0" borderId="28" xfId="0" applyFont="1" applyBorder="1" applyAlignment="1">
      <alignment horizontal="left" vertical="center" wrapText="1"/>
    </xf>
    <xf numFmtId="0" fontId="39" fillId="0" borderId="5" xfId="0" applyFont="1" applyBorder="1" applyAlignment="1">
      <alignment horizontal="center" vertical="center"/>
    </xf>
    <xf numFmtId="0" fontId="39" fillId="0" borderId="5" xfId="0" applyFont="1" applyBorder="1" applyAlignment="1">
      <alignment horizontal="center" vertical="center" wrapText="1"/>
    </xf>
    <xf numFmtId="0" fontId="39" fillId="0" borderId="5" xfId="0" applyFont="1" applyBorder="1" applyAlignment="1">
      <alignment horizontal="justify" vertical="center" wrapText="1"/>
    </xf>
    <xf numFmtId="0" fontId="38"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36" fillId="49" borderId="3" xfId="0" applyFont="1" applyFill="1" applyBorder="1" applyAlignment="1">
      <alignment horizontal="right" vertical="top" wrapText="1"/>
    </xf>
    <xf numFmtId="0" fontId="35" fillId="0" borderId="5" xfId="0" applyFont="1" applyBorder="1" applyAlignment="1">
      <alignment horizontal="left" vertical="center" wrapText="1"/>
    </xf>
    <xf numFmtId="0" fontId="20" fillId="0" borderId="0" xfId="0" applyFont="1" applyAlignment="1">
      <alignment horizontal="left" vertical="top"/>
    </xf>
    <xf numFmtId="0" fontId="34" fillId="0" borderId="3" xfId="0" applyFont="1" applyBorder="1" applyAlignment="1">
      <alignment horizontal="center" vertical="center" wrapText="1"/>
    </xf>
    <xf numFmtId="10" fontId="24" fillId="2" borderId="3" xfId="49" applyNumberFormat="1" applyFont="1" applyFill="1" applyBorder="1" applyAlignment="1">
      <alignment horizontal="left" vertical="center" wrapText="1"/>
    </xf>
    <xf numFmtId="0" fontId="34" fillId="0" borderId="3" xfId="0" applyFont="1" applyBorder="1" applyAlignment="1">
      <alignment horizontal="left" vertical="center" wrapText="1"/>
    </xf>
    <xf numFmtId="0" fontId="34" fillId="35" borderId="3" xfId="0" applyFont="1" applyFill="1" applyBorder="1" applyAlignment="1">
      <alignment horizontal="left" vertical="center" wrapText="1"/>
    </xf>
    <xf numFmtId="0" fontId="34" fillId="34" borderId="3" xfId="0" applyFont="1" applyFill="1" applyBorder="1" applyAlignment="1">
      <alignment horizontal="left" vertical="center" wrapText="1"/>
    </xf>
    <xf numFmtId="0" fontId="34" fillId="36" borderId="3" xfId="0" applyFont="1" applyFill="1" applyBorder="1" applyAlignment="1">
      <alignment horizontal="left" vertical="center" wrapText="1"/>
    </xf>
    <xf numFmtId="0" fontId="20" fillId="30" borderId="3" xfId="0" applyFont="1" applyFill="1" applyBorder="1" applyAlignment="1">
      <alignment horizontal="center" vertical="center" wrapText="1"/>
    </xf>
    <xf numFmtId="0" fontId="24" fillId="0" borderId="0" xfId="0" applyFont="1" applyAlignment="1">
      <alignment horizontal="left" vertical="top" wrapText="1"/>
    </xf>
    <xf numFmtId="0" fontId="34" fillId="35" borderId="3" xfId="0" applyFont="1" applyFill="1" applyBorder="1" applyAlignment="1">
      <alignment horizontal="center" vertical="center" wrapText="1"/>
    </xf>
    <xf numFmtId="0" fontId="34" fillId="34" borderId="3" xfId="0" applyFont="1" applyFill="1" applyBorder="1" applyAlignment="1">
      <alignment horizontal="center" vertical="center" wrapText="1"/>
    </xf>
    <xf numFmtId="0" fontId="34" fillId="36" borderId="3" xfId="0" applyFont="1" applyFill="1" applyBorder="1" applyAlignment="1">
      <alignment horizontal="center" vertical="center" wrapText="1"/>
    </xf>
    <xf numFmtId="0" fontId="33" fillId="0" borderId="0" xfId="0" applyFont="1" applyAlignment="1">
      <alignment horizontal="left" vertical="top" wrapText="1"/>
    </xf>
    <xf numFmtId="0" fontId="20" fillId="30" borderId="3" xfId="0" applyFont="1" applyFill="1" applyBorder="1" applyAlignment="1">
      <alignment horizontal="justify" vertical="center" wrapText="1"/>
    </xf>
    <xf numFmtId="0" fontId="20" fillId="48" borderId="3" xfId="0" applyFont="1" applyFill="1" applyBorder="1" applyAlignment="1">
      <alignment horizontal="center" vertical="center" wrapText="1"/>
    </xf>
    <xf numFmtId="0" fontId="20" fillId="49" borderId="3" xfId="0" applyFont="1" applyFill="1" applyBorder="1" applyAlignment="1">
      <alignment horizontal="center" vertical="center"/>
    </xf>
    <xf numFmtId="0" fontId="7" fillId="0" borderId="0" xfId="0" applyFont="1" applyAlignment="1">
      <alignment horizontal="justify" vertical="top" wrapText="1"/>
    </xf>
    <xf numFmtId="0" fontId="11" fillId="23" borderId="0" xfId="0" applyFont="1" applyFill="1" applyAlignment="1">
      <alignment horizontal="left"/>
    </xf>
    <xf numFmtId="0" fontId="7" fillId="0" borderId="0" xfId="48" applyFont="1" applyAlignment="1">
      <alignment horizontal="justify" vertical="top" wrapText="1"/>
    </xf>
    <xf numFmtId="0" fontId="11" fillId="23" borderId="0" xfId="0" applyFont="1" applyFill="1" applyAlignment="1">
      <alignment horizontal="left" vertical="top"/>
    </xf>
    <xf numFmtId="1" fontId="12" fillId="2" borderId="0" xfId="0" applyNumberFormat="1" applyFont="1" applyFill="1" applyAlignment="1">
      <alignment horizontal="center" vertical="top" wrapText="1"/>
    </xf>
    <xf numFmtId="0" fontId="28" fillId="25" borderId="0" xfId="0" applyFont="1" applyFill="1" applyAlignment="1">
      <alignment horizontal="left"/>
    </xf>
    <xf numFmtId="0" fontId="0" fillId="2" borderId="0" xfId="0" applyFill="1"/>
    <xf numFmtId="0" fontId="7" fillId="2" borderId="0" xfId="2" applyFont="1" applyFill="1" applyBorder="1" applyAlignment="1">
      <alignment horizontal="left" vertical="center" wrapText="1"/>
    </xf>
    <xf numFmtId="0" fontId="11" fillId="47" borderId="0" xfId="0" applyFont="1" applyFill="1" applyAlignment="1">
      <alignment horizontal="left"/>
    </xf>
    <xf numFmtId="9" fontId="24" fillId="0" borderId="13" xfId="1" applyFont="1" applyFill="1" applyBorder="1" applyAlignment="1">
      <alignment horizontal="center" vertical="center"/>
    </xf>
    <xf numFmtId="0" fontId="12" fillId="0" borderId="0" xfId="0" applyFont="1" applyAlignment="1">
      <alignment horizontal="left" vertical="center" wrapText="1"/>
    </xf>
    <xf numFmtId="0" fontId="7" fillId="0" borderId="0" xfId="0" applyFont="1" applyAlignment="1">
      <alignment horizontal="left" wrapText="1"/>
    </xf>
    <xf numFmtId="0" fontId="11" fillId="17" borderId="0" xfId="0" applyFont="1" applyFill="1" applyAlignment="1">
      <alignment horizontal="left"/>
    </xf>
    <xf numFmtId="0" fontId="11" fillId="46" borderId="0" xfId="0" applyFont="1" applyFill="1" applyAlignment="1">
      <alignment horizontal="left"/>
    </xf>
    <xf numFmtId="0" fontId="12" fillId="0" borderId="0" xfId="0" applyFont="1" applyAlignment="1">
      <alignment horizontal="left" wrapText="1"/>
    </xf>
    <xf numFmtId="0" fontId="12" fillId="0" borderId="5" xfId="0" applyFont="1" applyBorder="1" applyAlignment="1">
      <alignment horizontal="center" vertical="center" wrapText="1"/>
    </xf>
    <xf numFmtId="0" fontId="11" fillId="12" borderId="0" xfId="0" applyFont="1" applyFill="1" applyAlignment="1">
      <alignment horizontal="left"/>
    </xf>
    <xf numFmtId="0" fontId="0" fillId="0" borderId="0" xfId="0"/>
    <xf numFmtId="0" fontId="12" fillId="0" borderId="5" xfId="0" applyFont="1" applyBorder="1" applyAlignment="1">
      <alignment horizontal="center"/>
    </xf>
    <xf numFmtId="0" fontId="7" fillId="0" borderId="0" xfId="0" applyFont="1" applyAlignment="1">
      <alignment horizontal="left" vertical="center" wrapText="1"/>
    </xf>
    <xf numFmtId="0" fontId="11" fillId="8" borderId="0" xfId="0" applyFont="1" applyFill="1" applyAlignment="1">
      <alignment horizontal="left"/>
    </xf>
    <xf numFmtId="0" fontId="0" fillId="0" borderId="0" xfId="0" applyAlignment="1">
      <alignment horizontal="justify" vertical="top" wrapText="1"/>
    </xf>
    <xf numFmtId="0" fontId="7" fillId="0" borderId="0" xfId="2" applyFont="1" applyFill="1" applyBorder="1" applyAlignment="1">
      <alignment horizontal="left" vertical="top" wrapText="1"/>
    </xf>
    <xf numFmtId="0" fontId="13" fillId="5" borderId="0" xfId="0" applyFont="1" applyFill="1" applyAlignment="1">
      <alignment horizontal="center" vertical="center"/>
    </xf>
    <xf numFmtId="0" fontId="13" fillId="6" borderId="0" xfId="0" applyFont="1" applyFill="1" applyAlignment="1">
      <alignment horizontal="center" vertical="center"/>
    </xf>
    <xf numFmtId="0" fontId="12" fillId="0" borderId="0" xfId="0" applyFont="1" applyAlignment="1">
      <alignment horizontal="left" vertical="top" wrapText="1"/>
    </xf>
    <xf numFmtId="0" fontId="7" fillId="0" borderId="0" xfId="0" applyFont="1" applyAlignment="1">
      <alignment horizontal="left" vertical="top" wrapText="1"/>
    </xf>
    <xf numFmtId="0" fontId="7" fillId="0" borderId="0" xfId="2" applyFont="1" applyFill="1" applyBorder="1" applyAlignment="1">
      <alignment horizontal="left" vertical="center" wrapText="1"/>
    </xf>
    <xf numFmtId="0" fontId="13" fillId="20" borderId="0" xfId="0" applyFont="1" applyFill="1" applyAlignment="1">
      <alignment horizontal="center" vertical="center"/>
    </xf>
    <xf numFmtId="0" fontId="11" fillId="3" borderId="0" xfId="0" applyFont="1" applyFill="1" applyAlignment="1">
      <alignment horizontal="left"/>
    </xf>
    <xf numFmtId="0" fontId="11" fillId="41" borderId="0" xfId="0" applyFont="1" applyFill="1" applyAlignment="1">
      <alignment horizontal="left"/>
    </xf>
    <xf numFmtId="0" fontId="13" fillId="18" borderId="0" xfId="0" applyFont="1" applyFill="1" applyAlignment="1">
      <alignment horizontal="center" vertical="center"/>
    </xf>
    <xf numFmtId="0" fontId="13" fillId="19" borderId="0" xfId="0" applyFont="1" applyFill="1" applyAlignment="1">
      <alignment horizontal="center" vertical="center"/>
    </xf>
    <xf numFmtId="0" fontId="13" fillId="38" borderId="0" xfId="0" applyFont="1" applyFill="1" applyAlignment="1">
      <alignment horizontal="center" vertical="center"/>
    </xf>
    <xf numFmtId="0" fontId="11" fillId="37" borderId="0" xfId="0" applyFont="1" applyFill="1" applyAlignment="1">
      <alignment horizontal="left"/>
    </xf>
    <xf numFmtId="0" fontId="7" fillId="0" borderId="0" xfId="0" applyFont="1" applyAlignment="1">
      <alignment horizontal="left"/>
    </xf>
    <xf numFmtId="0" fontId="12" fillId="2" borderId="0" xfId="0" applyFont="1" applyFill="1" applyAlignment="1">
      <alignment horizontal="left" vertical="center" wrapText="1"/>
    </xf>
    <xf numFmtId="0" fontId="27" fillId="32" borderId="0" xfId="0" applyFont="1" applyFill="1" applyAlignment="1">
      <alignment horizontal="left"/>
    </xf>
    <xf numFmtId="0" fontId="12" fillId="30" borderId="3" xfId="0" applyFont="1" applyFill="1" applyBorder="1" applyAlignment="1">
      <alignment horizontal="left" vertical="center"/>
    </xf>
    <xf numFmtId="0" fontId="17" fillId="31" borderId="0" xfId="0" applyFont="1" applyFill="1" applyAlignment="1">
      <alignment horizontal="center" vertical="top" wrapText="1"/>
    </xf>
    <xf numFmtId="0" fontId="12" fillId="30" borderId="3" xfId="0" applyFont="1" applyFill="1" applyBorder="1" applyAlignment="1">
      <alignment horizontal="center" vertical="center"/>
    </xf>
    <xf numFmtId="0" fontId="7" fillId="0" borderId="3" xfId="0" applyFont="1" applyBorder="1" applyAlignment="1">
      <alignment horizontal="justify" vertical="top" wrapText="1"/>
    </xf>
    <xf numFmtId="0" fontId="12" fillId="0" borderId="20" xfId="0" applyFont="1" applyBorder="1" applyAlignment="1">
      <alignment horizontal="left" vertical="center" wrapText="1"/>
    </xf>
    <xf numFmtId="0" fontId="12" fillId="0" borderId="20" xfId="0" applyFont="1" applyBorder="1" applyAlignment="1">
      <alignment horizontal="left" wrapText="1"/>
    </xf>
    <xf numFmtId="0" fontId="7" fillId="0" borderId="3" xfId="0" applyFont="1" applyBorder="1" applyAlignment="1">
      <alignment horizontal="center" vertical="top" wrapText="1"/>
    </xf>
    <xf numFmtId="0" fontId="7" fillId="2" borderId="0" xfId="0" applyFont="1" applyFill="1" applyAlignment="1">
      <alignment horizontal="left" wrapText="1"/>
    </xf>
    <xf numFmtId="0" fontId="0" fillId="0" borderId="9" xfId="0" applyBorder="1" applyAlignment="1">
      <alignment horizontal="justify" vertical="top" wrapText="1"/>
    </xf>
    <xf numFmtId="0" fontId="12" fillId="0" borderId="0" xfId="0" applyFont="1" applyAlignment="1">
      <alignment horizontal="left" vertical="center" wrapText="1" indent="1"/>
    </xf>
    <xf numFmtId="0" fontId="12" fillId="0" borderId="0" xfId="0" applyFont="1" applyAlignment="1">
      <alignment horizontal="left" vertical="top" wrapText="1" indent="1"/>
    </xf>
    <xf numFmtId="0" fontId="12" fillId="2" borderId="0" xfId="0" applyFont="1" applyFill="1" applyAlignment="1">
      <alignment horizontal="left" wrapText="1"/>
    </xf>
    <xf numFmtId="0" fontId="22" fillId="0" borderId="0" xfId="0" applyFont="1" applyAlignment="1">
      <alignment horizontal="left" vertical="center" wrapText="1"/>
    </xf>
    <xf numFmtId="9" fontId="24" fillId="0" borderId="0" xfId="1" applyFont="1" applyFill="1" applyAlignment="1">
      <alignment horizontal="center" vertical="center" wrapText="1"/>
    </xf>
    <xf numFmtId="0" fontId="22" fillId="30" borderId="0" xfId="0" applyFont="1" applyFill="1" applyAlignment="1">
      <alignment horizontal="left" vertical="center" wrapText="1"/>
    </xf>
    <xf numFmtId="0" fontId="22" fillId="0" borderId="0" xfId="0" applyFont="1" applyAlignment="1">
      <alignment vertical="center" wrapText="1"/>
    </xf>
    <xf numFmtId="0" fontId="26" fillId="0" borderId="0" xfId="0" applyFont="1" applyAlignment="1">
      <alignment horizontal="left" vertical="top" wrapText="1"/>
    </xf>
    <xf numFmtId="0" fontId="22" fillId="30" borderId="0" xfId="0" applyFont="1" applyFill="1" applyAlignment="1">
      <alignment horizontal="left" vertical="center"/>
    </xf>
    <xf numFmtId="0" fontId="22" fillId="30" borderId="0" xfId="0" applyFont="1" applyFill="1" applyAlignment="1">
      <alignment vertical="center" wrapText="1"/>
    </xf>
    <xf numFmtId="0" fontId="22" fillId="2" borderId="0" xfId="0" applyFont="1" applyFill="1" applyAlignment="1">
      <alignment horizontal="left" vertical="center" wrapText="1"/>
    </xf>
    <xf numFmtId="0" fontId="22" fillId="2" borderId="0" xfId="0" applyFont="1" applyFill="1" applyAlignment="1">
      <alignment vertical="center" wrapText="1"/>
    </xf>
    <xf numFmtId="1" fontId="24" fillId="2" borderId="0" xfId="1" applyNumberFormat="1" applyFont="1" applyFill="1" applyAlignment="1">
      <alignment horizontal="center" vertical="center" wrapText="1"/>
    </xf>
    <xf numFmtId="0" fontId="7" fillId="0" borderId="11" xfId="0" applyFont="1" applyBorder="1" applyAlignment="1">
      <alignment horizontal="left" vertical="top" wrapText="1"/>
    </xf>
    <xf numFmtId="0" fontId="16" fillId="2" borderId="5" xfId="0" applyFont="1" applyFill="1" applyBorder="1" applyAlignment="1">
      <alignment horizontal="left" vertical="top" wrapText="1"/>
    </xf>
    <xf numFmtId="0" fontId="11" fillId="23" borderId="19" xfId="0" applyFont="1" applyFill="1" applyBorder="1" applyAlignment="1">
      <alignment horizontal="left"/>
    </xf>
    <xf numFmtId="0" fontId="20" fillId="0" borderId="0" xfId="0" applyFont="1" applyAlignment="1">
      <alignment horizontal="center"/>
    </xf>
    <xf numFmtId="0" fontId="8" fillId="0" borderId="0" xfId="0" applyFont="1" applyAlignment="1">
      <alignment horizontal="center" wrapText="1"/>
    </xf>
    <xf numFmtId="0" fontId="10" fillId="0" borderId="0" xfId="0" applyFont="1" applyAlignment="1">
      <alignment horizontal="center" vertical="top" wrapText="1"/>
    </xf>
    <xf numFmtId="0" fontId="7" fillId="0" borderId="2" xfId="48" applyFont="1" applyFill="1" applyBorder="1" applyAlignment="1">
      <alignment horizontal="justify" vertical="top" wrapText="1"/>
    </xf>
    <xf numFmtId="0" fontId="0" fillId="0" borderId="3" xfId="0" applyBorder="1"/>
    <xf numFmtId="0" fontId="12" fillId="0" borderId="4" xfId="0" applyFont="1" applyBorder="1" applyAlignment="1">
      <alignment horizontal="left" vertical="top" wrapText="1" indent="1"/>
    </xf>
    <xf numFmtId="0" fontId="12" fillId="0" borderId="5" xfId="0" applyFont="1" applyBorder="1" applyAlignment="1">
      <alignment horizontal="left"/>
    </xf>
    <xf numFmtId="0" fontId="7" fillId="25" borderId="7" xfId="0" applyFont="1" applyFill="1" applyBorder="1" applyAlignment="1">
      <alignment horizontal="center"/>
    </xf>
    <xf numFmtId="0" fontId="7" fillId="0" borderId="10" xfId="0" applyFont="1" applyBorder="1" applyAlignment="1">
      <alignment horizontal="left" vertical="top" wrapText="1" indent="1"/>
    </xf>
  </cellXfs>
  <cellStyles count="50">
    <cellStyle name="cf1" xfId="3" xr:uid="{00000000-0005-0000-0000-000000000000}"/>
    <cellStyle name="cf10" xfId="4" xr:uid="{00000000-0005-0000-0000-000001000000}"/>
    <cellStyle name="cf11" xfId="5" xr:uid="{00000000-0005-0000-0000-000002000000}"/>
    <cellStyle name="cf12" xfId="6" xr:uid="{00000000-0005-0000-0000-000003000000}"/>
    <cellStyle name="cf13" xfId="7" xr:uid="{00000000-0005-0000-0000-000004000000}"/>
    <cellStyle name="cf14" xfId="8" xr:uid="{00000000-0005-0000-0000-000005000000}"/>
    <cellStyle name="cf15" xfId="9" xr:uid="{00000000-0005-0000-0000-000006000000}"/>
    <cellStyle name="cf16" xfId="10" xr:uid="{00000000-0005-0000-0000-000007000000}"/>
    <cellStyle name="cf17" xfId="11" xr:uid="{00000000-0005-0000-0000-000008000000}"/>
    <cellStyle name="cf18" xfId="12" xr:uid="{00000000-0005-0000-0000-000009000000}"/>
    <cellStyle name="cf19" xfId="13" xr:uid="{00000000-0005-0000-0000-00000A000000}"/>
    <cellStyle name="cf2" xfId="14" xr:uid="{00000000-0005-0000-0000-00000B000000}"/>
    <cellStyle name="cf20" xfId="15" xr:uid="{00000000-0005-0000-0000-00000C000000}"/>
    <cellStyle name="cf21" xfId="16" xr:uid="{00000000-0005-0000-0000-00000D000000}"/>
    <cellStyle name="cf22" xfId="17" xr:uid="{00000000-0005-0000-0000-00000E000000}"/>
    <cellStyle name="cf23" xfId="18" xr:uid="{00000000-0005-0000-0000-00000F000000}"/>
    <cellStyle name="cf24" xfId="19" xr:uid="{00000000-0005-0000-0000-000010000000}"/>
    <cellStyle name="cf25" xfId="20" xr:uid="{00000000-0005-0000-0000-000011000000}"/>
    <cellStyle name="cf26" xfId="21" xr:uid="{00000000-0005-0000-0000-000012000000}"/>
    <cellStyle name="cf27" xfId="22" xr:uid="{00000000-0005-0000-0000-000013000000}"/>
    <cellStyle name="cf28" xfId="23" xr:uid="{00000000-0005-0000-0000-000014000000}"/>
    <cellStyle name="cf29" xfId="24" xr:uid="{00000000-0005-0000-0000-000015000000}"/>
    <cellStyle name="cf3" xfId="25" xr:uid="{00000000-0005-0000-0000-000016000000}"/>
    <cellStyle name="cf30" xfId="26" xr:uid="{00000000-0005-0000-0000-000017000000}"/>
    <cellStyle name="cf31" xfId="27" xr:uid="{00000000-0005-0000-0000-000018000000}"/>
    <cellStyle name="cf32" xfId="28" xr:uid="{00000000-0005-0000-0000-000019000000}"/>
    <cellStyle name="cf33" xfId="29" xr:uid="{00000000-0005-0000-0000-00001A000000}"/>
    <cellStyle name="cf34" xfId="30" xr:uid="{00000000-0005-0000-0000-00001B000000}"/>
    <cellStyle name="cf35" xfId="31" xr:uid="{00000000-0005-0000-0000-00001C000000}"/>
    <cellStyle name="cf36" xfId="32" xr:uid="{00000000-0005-0000-0000-00001D000000}"/>
    <cellStyle name="cf37" xfId="33" xr:uid="{00000000-0005-0000-0000-00001E000000}"/>
    <cellStyle name="cf38" xfId="34" xr:uid="{00000000-0005-0000-0000-00001F000000}"/>
    <cellStyle name="cf39" xfId="35" xr:uid="{00000000-0005-0000-0000-000020000000}"/>
    <cellStyle name="cf4" xfId="36" xr:uid="{00000000-0005-0000-0000-000021000000}"/>
    <cellStyle name="cf40" xfId="37" xr:uid="{00000000-0005-0000-0000-000022000000}"/>
    <cellStyle name="cf41" xfId="38" xr:uid="{00000000-0005-0000-0000-000023000000}"/>
    <cellStyle name="cf42" xfId="39" xr:uid="{00000000-0005-0000-0000-000024000000}"/>
    <cellStyle name="cf43" xfId="40" xr:uid="{00000000-0005-0000-0000-000025000000}"/>
    <cellStyle name="cf44" xfId="41" xr:uid="{00000000-0005-0000-0000-000026000000}"/>
    <cellStyle name="cf45" xfId="42" xr:uid="{00000000-0005-0000-0000-000027000000}"/>
    <cellStyle name="cf5" xfId="43" xr:uid="{00000000-0005-0000-0000-000028000000}"/>
    <cellStyle name="cf6" xfId="44" xr:uid="{00000000-0005-0000-0000-000029000000}"/>
    <cellStyle name="cf7" xfId="45" xr:uid="{00000000-0005-0000-0000-00002A000000}"/>
    <cellStyle name="cf8" xfId="46" xr:uid="{00000000-0005-0000-0000-00002B000000}"/>
    <cellStyle name="cf9" xfId="47" xr:uid="{00000000-0005-0000-0000-00002C000000}"/>
    <cellStyle name="Lien hypertexte" xfId="48" xr:uid="{00000000-0005-0000-0000-00002D000000}"/>
    <cellStyle name="Normal" xfId="0" builtinId="0" customBuiltin="1"/>
    <cellStyle name="Normal 3" xfId="49" xr:uid="{00000000-0005-0000-0000-00002F000000}"/>
    <cellStyle name="Note" xfId="2" builtinId="10" customBuiltin="1"/>
    <cellStyle name="Percent" xfId="1" builtinId="5" customBuiltin="1"/>
  </cellStyles>
  <dxfs count="25">
    <dxf>
      <font>
        <b/>
        <color rgb="FFFFFFFF"/>
        <family val="2"/>
      </font>
      <fill>
        <patternFill patternType="solid">
          <fgColor rgb="FF1C64AC"/>
          <bgColor rgb="FF1C64AC"/>
        </patternFill>
      </fill>
    </dxf>
    <dxf>
      <font>
        <b/>
        <color rgb="FFFFFFFF"/>
        <family val="2"/>
      </font>
      <fill>
        <patternFill patternType="solid">
          <fgColor rgb="FF2B84DD"/>
          <bgColor rgb="FF2B84DD"/>
        </patternFill>
      </fill>
    </dxf>
    <dxf>
      <font>
        <b/>
        <color rgb="FFFFFFFF"/>
        <family val="2"/>
      </font>
      <fill>
        <patternFill patternType="solid">
          <fgColor rgb="FF4B96E1"/>
          <bgColor rgb="FF4B96E1"/>
        </patternFill>
      </fill>
    </dxf>
    <dxf>
      <font>
        <b/>
        <color rgb="FFFFFFFF"/>
        <family val="2"/>
      </font>
      <fill>
        <patternFill patternType="solid">
          <fgColor rgb="FF72ADE8"/>
          <bgColor rgb="FF72ADE8"/>
        </patternFill>
      </fill>
    </dxf>
    <dxf>
      <font>
        <b/>
        <color rgb="FFFFFFFF"/>
        <family val="2"/>
      </font>
      <fill>
        <patternFill patternType="solid">
          <fgColor rgb="FF9AC4EE"/>
          <bgColor rgb="FF9AC4EE"/>
        </patternFill>
      </fill>
    </dxf>
    <dxf>
      <font>
        <b/>
        <color rgb="FFFFFFFF"/>
        <family val="2"/>
      </font>
      <fill>
        <patternFill patternType="solid">
          <fgColor rgb="FF1F9BDE"/>
          <bgColor rgb="FF1F9BDE"/>
        </patternFill>
      </fill>
    </dxf>
    <dxf>
      <font>
        <b/>
        <color rgb="FFFFFFFF"/>
        <family val="2"/>
      </font>
      <fill>
        <patternFill patternType="solid">
          <fgColor rgb="FF1F9BDE"/>
          <bgColor rgb="FF1F9BDE"/>
        </patternFill>
      </fill>
    </dxf>
    <dxf>
      <font>
        <b/>
        <color rgb="FFFFFFFF"/>
        <family val="2"/>
      </font>
      <fill>
        <patternFill patternType="solid">
          <fgColor rgb="FF68BCEA"/>
          <bgColor rgb="FF68BCEA"/>
        </patternFill>
      </fill>
    </dxf>
    <dxf>
      <font>
        <b/>
        <color rgb="FFFFFFFF"/>
        <family val="2"/>
      </font>
      <fill>
        <patternFill patternType="solid">
          <fgColor rgb="FF82C7EE"/>
          <bgColor rgb="FF82C7EE"/>
        </patternFill>
      </fill>
    </dxf>
    <dxf>
      <font>
        <b/>
        <color rgb="FFFFFFFF"/>
        <family val="2"/>
      </font>
      <fill>
        <patternFill patternType="solid">
          <fgColor rgb="FFA0D5F2"/>
          <bgColor rgb="FFA0D5F2"/>
        </patternFill>
      </fill>
    </dxf>
    <dxf>
      <font>
        <b/>
        <color rgb="FFFFFFFF"/>
        <family val="2"/>
      </font>
      <fill>
        <patternFill patternType="solid">
          <fgColor rgb="FF339999"/>
          <bgColor rgb="FF339999"/>
        </patternFill>
      </fill>
    </dxf>
    <dxf>
      <font>
        <b/>
        <color rgb="FFFFFFFF"/>
        <family val="2"/>
      </font>
      <fill>
        <patternFill patternType="solid">
          <fgColor rgb="FF3AB3B0"/>
          <bgColor rgb="FF3AB3B0"/>
        </patternFill>
      </fill>
    </dxf>
    <dxf>
      <font>
        <b/>
        <color rgb="FFFFFFFF"/>
        <family val="2"/>
      </font>
      <fill>
        <patternFill patternType="solid">
          <fgColor rgb="FF4BC5C2"/>
          <bgColor rgb="FF4BC5C2"/>
        </patternFill>
      </fill>
    </dxf>
    <dxf>
      <font>
        <b/>
        <color rgb="FFFFFFFF"/>
        <family val="2"/>
      </font>
      <fill>
        <patternFill patternType="solid">
          <fgColor rgb="FF6ED0CE"/>
          <bgColor rgb="FF6ED0CE"/>
        </patternFill>
      </fill>
    </dxf>
    <dxf>
      <font>
        <b/>
        <color rgb="FFFFFFFF"/>
        <family val="2"/>
      </font>
      <fill>
        <patternFill patternType="solid">
          <fgColor rgb="FF88D8D6"/>
          <bgColor rgb="FF88D8D6"/>
        </patternFill>
      </fill>
    </dxf>
    <dxf>
      <font>
        <b/>
        <color rgb="FFFFFFFF"/>
        <family val="2"/>
      </font>
      <fill>
        <patternFill patternType="solid">
          <fgColor rgb="FF7F1416"/>
          <bgColor rgb="FF7F1416"/>
        </patternFill>
      </fill>
    </dxf>
    <dxf>
      <font>
        <b/>
        <color rgb="FFFFFFFF"/>
        <family val="2"/>
      </font>
      <fill>
        <patternFill patternType="solid">
          <fgColor rgb="FF9C181B"/>
          <bgColor rgb="FF9C181B"/>
        </patternFill>
      </fill>
    </dxf>
    <dxf>
      <font>
        <b/>
        <color rgb="FFFFFFFF"/>
        <family val="2"/>
      </font>
      <fill>
        <patternFill patternType="solid">
          <fgColor rgb="FFBD1D21"/>
          <bgColor rgb="FFBD1D21"/>
        </patternFill>
      </fill>
    </dxf>
    <dxf>
      <font>
        <b/>
        <color rgb="FFFFFFFF"/>
        <family val="2"/>
      </font>
      <fill>
        <patternFill patternType="solid">
          <fgColor rgb="FFDC2226"/>
          <bgColor rgb="FFDC2226"/>
        </patternFill>
      </fill>
    </dxf>
    <dxf>
      <font>
        <b/>
        <color rgb="FFFFFFFF"/>
        <family val="2"/>
      </font>
      <fill>
        <patternFill patternType="solid">
          <fgColor rgb="FFE45255"/>
          <bgColor rgb="FFE45255"/>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dxf>
    <dxf>
      <font>
        <color rgb="FFFFFFFF"/>
        <family val="2"/>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75310112026"/>
          <c:h val="0.99275887100732552"/>
        </c:manualLayout>
      </c:layout>
      <c:barChart>
        <c:barDir val="bar"/>
        <c:grouping val="clustered"/>
        <c:varyColors val="0"/>
        <c:ser>
          <c:idx val="0"/>
          <c:order val="0"/>
          <c:spPr>
            <a:solidFill>
              <a:srgbClr val="E56A54"/>
            </a:solidFill>
            <a:ln>
              <a:noFill/>
            </a:ln>
          </c:spPr>
          <c:invertIfNegative val="0"/>
          <c:val>
            <c:numRef>
              <c:f>Rapport!$F$303:$F$315</c:f>
              <c:numCache>
                <c:formatCode>0%</c:formatCode>
                <c:ptCount val="13"/>
                <c:pt idx="0">
                  <c:v>0.79577464788732399</c:v>
                </c:pt>
                <c:pt idx="1">
                  <c:v>0.15140845070422534</c:v>
                </c:pt>
                <c:pt idx="2">
                  <c:v>2.8169014084507043E-2</c:v>
                </c:pt>
                <c:pt idx="3">
                  <c:v>0</c:v>
                </c:pt>
                <c:pt idx="4">
                  <c:v>0</c:v>
                </c:pt>
                <c:pt idx="5">
                  <c:v>0</c:v>
                </c:pt>
                <c:pt idx="6">
                  <c:v>0</c:v>
                </c:pt>
                <c:pt idx="7">
                  <c:v>0</c:v>
                </c:pt>
                <c:pt idx="8">
                  <c:v>0</c:v>
                </c:pt>
                <c:pt idx="9">
                  <c:v>1.4084507042253521E-2</c:v>
                </c:pt>
                <c:pt idx="10">
                  <c:v>0</c:v>
                </c:pt>
                <c:pt idx="11">
                  <c:v>0</c:v>
                </c:pt>
                <c:pt idx="12">
                  <c:v>0</c:v>
                </c:pt>
              </c:numCache>
            </c:numRef>
          </c:val>
          <c:extLst>
            <c:ext xmlns:c16="http://schemas.microsoft.com/office/drawing/2014/chart" uri="{C3380CC4-5D6E-409C-BE32-E72D297353CC}">
              <c16:uniqueId val="{00000000-7700-4FEA-821A-2A7F9B01B4D7}"/>
            </c:ext>
          </c:extLst>
        </c:ser>
        <c:dLbls>
          <c:showLegendKey val="0"/>
          <c:showVal val="0"/>
          <c:showCatName val="0"/>
          <c:showSerName val="0"/>
          <c:showPercent val="0"/>
          <c:showBubbleSize val="0"/>
        </c:dLbls>
        <c:gapWidth val="400"/>
        <c:axId val="1727478639"/>
        <c:axId val="1188365087"/>
      </c:barChart>
      <c:valAx>
        <c:axId val="1188365087"/>
        <c:scaling>
          <c:orientation val="maxMin"/>
          <c:max val="1"/>
        </c:scaling>
        <c:delete val="1"/>
        <c:axPos val="t"/>
        <c:numFmt formatCode="0%" sourceLinked="1"/>
        <c:majorTickMark val="none"/>
        <c:minorTickMark val="none"/>
        <c:tickLblPos val="nextTo"/>
        <c:crossAx val="1727478639"/>
        <c:crosses val="autoZero"/>
        <c:crossBetween val="between"/>
      </c:valAx>
      <c:catAx>
        <c:axId val="1727478639"/>
        <c:scaling>
          <c:orientation val="maxMin"/>
        </c:scaling>
        <c:delete val="1"/>
        <c:axPos val="r"/>
        <c:majorTickMark val="none"/>
        <c:minorTickMark val="none"/>
        <c:tickLblPos val="nextTo"/>
        <c:crossAx val="1188365087"/>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2387644116124788"/>
          <c:h val="1"/>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7CC0-44A9-A5A1-AC644D55E760}"/>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7CC0-44A9-A5A1-AC644D55E760}"/>
              </c:ext>
            </c:extLst>
          </c:dPt>
          <c:cat>
            <c:strRef>
              <c:f>Rapport!$A$451:$A$452</c:f>
              <c:strCache>
                <c:ptCount val="2"/>
                <c:pt idx="0">
                  <c:v>Oui</c:v>
                </c:pt>
                <c:pt idx="1">
                  <c:v>Non</c:v>
                </c:pt>
              </c:strCache>
            </c:strRef>
          </c:cat>
          <c:val>
            <c:numRef>
              <c:f>Rapport!$F$451:$F$452</c:f>
              <c:numCache>
                <c:formatCode>0%</c:formatCode>
                <c:ptCount val="2"/>
                <c:pt idx="0">
                  <c:v>0.42253521126760563</c:v>
                </c:pt>
                <c:pt idx="1">
                  <c:v>0.57042253521126762</c:v>
                </c:pt>
              </c:numCache>
            </c:numRef>
          </c:val>
          <c:extLst>
            <c:ext xmlns:c16="http://schemas.microsoft.com/office/drawing/2014/chart" uri="{C3380CC4-5D6E-409C-BE32-E72D297353CC}">
              <c16:uniqueId val="{00000000-7CC0-44A9-A5A1-AC644D55E760}"/>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73208846252501525"/>
          <c:y val="0.19295737156329618"/>
          <c:w val="9.3181528428884344E-2"/>
          <c:h val="0.64485834886108673"/>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28450229607"/>
          <c:h val="0.98917025726660179"/>
        </c:manualLayout>
      </c:layout>
      <c:barChart>
        <c:barDir val="bar"/>
        <c:grouping val="clustered"/>
        <c:varyColors val="0"/>
        <c:ser>
          <c:idx val="0"/>
          <c:order val="0"/>
          <c:spPr>
            <a:solidFill>
              <a:srgbClr val="E56A54"/>
            </a:solidFill>
            <a:ln>
              <a:noFill/>
            </a:ln>
          </c:spPr>
          <c:invertIfNegative val="0"/>
          <c:val>
            <c:numRef>
              <c:f>Rapport!$F$801:$F$808</c:f>
              <c:numCache>
                <c:formatCode>0%</c:formatCode>
                <c:ptCount val="8"/>
                <c:pt idx="0">
                  <c:v>0.65140845070422537</c:v>
                </c:pt>
                <c:pt idx="1">
                  <c:v>9.5070422535211266E-2</c:v>
                </c:pt>
                <c:pt idx="2">
                  <c:v>0.13380281690140844</c:v>
                </c:pt>
                <c:pt idx="3">
                  <c:v>0</c:v>
                </c:pt>
                <c:pt idx="4">
                  <c:v>7.746478873239436E-2</c:v>
                </c:pt>
                <c:pt idx="5">
                  <c:v>5.9859154929577461E-2</c:v>
                </c:pt>
                <c:pt idx="6">
                  <c:v>5.9859154929577461E-2</c:v>
                </c:pt>
                <c:pt idx="7">
                  <c:v>2.464788732394366E-2</c:v>
                </c:pt>
              </c:numCache>
            </c:numRef>
          </c:val>
          <c:extLst>
            <c:ext xmlns:c16="http://schemas.microsoft.com/office/drawing/2014/chart" uri="{C3380CC4-5D6E-409C-BE32-E72D297353CC}">
              <c16:uniqueId val="{00000000-8E97-48D1-9863-8A632B76FFD0}"/>
            </c:ext>
          </c:extLst>
        </c:ser>
        <c:dLbls>
          <c:showLegendKey val="0"/>
          <c:showVal val="0"/>
          <c:showCatName val="0"/>
          <c:showSerName val="0"/>
          <c:showPercent val="0"/>
          <c:showBubbleSize val="0"/>
        </c:dLbls>
        <c:gapWidth val="182"/>
        <c:axId val="1190496543"/>
        <c:axId val="1190650175"/>
      </c:barChart>
      <c:valAx>
        <c:axId val="1190650175"/>
        <c:scaling>
          <c:orientation val="maxMin"/>
          <c:max val="1"/>
        </c:scaling>
        <c:delete val="1"/>
        <c:axPos val="t"/>
        <c:numFmt formatCode="0%" sourceLinked="1"/>
        <c:majorTickMark val="none"/>
        <c:minorTickMark val="none"/>
        <c:tickLblPos val="nextTo"/>
        <c:crossAx val="1190496543"/>
        <c:crosses val="autoZero"/>
        <c:crossBetween val="between"/>
      </c:valAx>
      <c:catAx>
        <c:axId val="1190496543"/>
        <c:scaling>
          <c:orientation val="maxMin"/>
        </c:scaling>
        <c:delete val="1"/>
        <c:axPos val="r"/>
        <c:majorTickMark val="none"/>
        <c:minorTickMark val="none"/>
        <c:tickLblPos val="nextTo"/>
        <c:crossAx val="1190650175"/>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12219120384"/>
          <c:h val="0.92795559658749893"/>
        </c:manualLayout>
      </c:layout>
      <c:barChart>
        <c:barDir val="bar"/>
        <c:grouping val="clustered"/>
        <c:varyColors val="0"/>
        <c:ser>
          <c:idx val="0"/>
          <c:order val="0"/>
          <c:spPr>
            <a:solidFill>
              <a:srgbClr val="E56A54"/>
            </a:solidFill>
            <a:ln>
              <a:noFill/>
            </a:ln>
          </c:spPr>
          <c:invertIfNegative val="0"/>
          <c:val>
            <c:numRef>
              <c:f>Rapport!$F$785:$F$791</c:f>
              <c:numCache>
                <c:formatCode>0%</c:formatCode>
                <c:ptCount val="7"/>
                <c:pt idx="0">
                  <c:v>0.10211267605633803</c:v>
                </c:pt>
                <c:pt idx="1">
                  <c:v>2.464788732394366E-2</c:v>
                </c:pt>
                <c:pt idx="2">
                  <c:v>7.0422535211267607E-3</c:v>
                </c:pt>
                <c:pt idx="3">
                  <c:v>7.0422535211267609E-2</c:v>
                </c:pt>
                <c:pt idx="4">
                  <c:v>9.154929577464789E-2</c:v>
                </c:pt>
                <c:pt idx="5">
                  <c:v>0.76056338028169013</c:v>
                </c:pt>
                <c:pt idx="6">
                  <c:v>7.0422535211267607E-3</c:v>
                </c:pt>
              </c:numCache>
            </c:numRef>
          </c:val>
          <c:extLst>
            <c:ext xmlns:c16="http://schemas.microsoft.com/office/drawing/2014/chart" uri="{C3380CC4-5D6E-409C-BE32-E72D297353CC}">
              <c16:uniqueId val="{00000000-2C73-40B9-8A01-6C393DA63CB5}"/>
            </c:ext>
          </c:extLst>
        </c:ser>
        <c:dLbls>
          <c:showLegendKey val="0"/>
          <c:showVal val="0"/>
          <c:showCatName val="0"/>
          <c:showSerName val="0"/>
          <c:showPercent val="0"/>
          <c:showBubbleSize val="0"/>
        </c:dLbls>
        <c:gapWidth val="182"/>
        <c:axId val="1190498943"/>
        <c:axId val="1190650671"/>
      </c:barChart>
      <c:valAx>
        <c:axId val="1190650671"/>
        <c:scaling>
          <c:orientation val="maxMin"/>
          <c:max val="1"/>
        </c:scaling>
        <c:delete val="1"/>
        <c:axPos val="t"/>
        <c:numFmt formatCode="0%" sourceLinked="1"/>
        <c:majorTickMark val="none"/>
        <c:minorTickMark val="none"/>
        <c:tickLblPos val="nextTo"/>
        <c:crossAx val="1190498943"/>
        <c:crosses val="autoZero"/>
        <c:crossBetween val="between"/>
      </c:valAx>
      <c:catAx>
        <c:axId val="1190498943"/>
        <c:scaling>
          <c:orientation val="maxMin"/>
        </c:scaling>
        <c:delete val="1"/>
        <c:axPos val="r"/>
        <c:majorTickMark val="none"/>
        <c:minorTickMark val="none"/>
        <c:tickLblPos val="nextTo"/>
        <c:crossAx val="1190650671"/>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603884243176"/>
          <c:h val="0.98916886740800458"/>
        </c:manualLayout>
      </c:layout>
      <c:barChart>
        <c:barDir val="bar"/>
        <c:grouping val="clustered"/>
        <c:varyColors val="0"/>
        <c:ser>
          <c:idx val="0"/>
          <c:order val="0"/>
          <c:spPr>
            <a:solidFill>
              <a:srgbClr val="E56A54"/>
            </a:solidFill>
            <a:ln>
              <a:noFill/>
            </a:ln>
          </c:spPr>
          <c:invertIfNegative val="0"/>
          <c:dPt>
            <c:idx val="0"/>
            <c:invertIfNegative val="0"/>
            <c:bubble3D val="0"/>
            <c:extLst>
              <c:ext xmlns:c16="http://schemas.microsoft.com/office/drawing/2014/chart" uri="{C3380CC4-5D6E-409C-BE32-E72D297353CC}">
                <c16:uniqueId val="{00000001-ED7A-46A6-8B87-2360DBB816DA}"/>
              </c:ext>
            </c:extLst>
          </c:dPt>
          <c:dPt>
            <c:idx val="2"/>
            <c:invertIfNegative val="0"/>
            <c:bubble3D val="0"/>
            <c:extLst>
              <c:ext xmlns:c16="http://schemas.microsoft.com/office/drawing/2014/chart" uri="{C3380CC4-5D6E-409C-BE32-E72D297353CC}">
                <c16:uniqueId val="{00000002-ED7A-46A6-8B87-2360DBB816DA}"/>
              </c:ext>
            </c:extLst>
          </c:dPt>
          <c:val>
            <c:numRef>
              <c:f>Rapport!$F$648:$F$651</c:f>
              <c:numCache>
                <c:formatCode>0%</c:formatCode>
                <c:ptCount val="4"/>
                <c:pt idx="0">
                  <c:v>0.8098591549295775</c:v>
                </c:pt>
                <c:pt idx="1">
                  <c:v>2.1126760563380281E-2</c:v>
                </c:pt>
                <c:pt idx="2">
                  <c:v>0.16901408450704225</c:v>
                </c:pt>
                <c:pt idx="3">
                  <c:v>0</c:v>
                </c:pt>
              </c:numCache>
            </c:numRef>
          </c:val>
          <c:extLst>
            <c:ext xmlns:c16="http://schemas.microsoft.com/office/drawing/2014/chart" uri="{C3380CC4-5D6E-409C-BE32-E72D297353CC}">
              <c16:uniqueId val="{00000000-ED7A-46A6-8B87-2360DBB816DA}"/>
            </c:ext>
          </c:extLst>
        </c:ser>
        <c:dLbls>
          <c:showLegendKey val="0"/>
          <c:showVal val="0"/>
          <c:showCatName val="0"/>
          <c:showSerName val="0"/>
          <c:showPercent val="0"/>
          <c:showBubbleSize val="0"/>
        </c:dLbls>
        <c:gapWidth val="182"/>
        <c:axId val="1190514303"/>
        <c:axId val="1190652655"/>
      </c:barChart>
      <c:valAx>
        <c:axId val="1190652655"/>
        <c:scaling>
          <c:orientation val="maxMin"/>
          <c:max val="1"/>
        </c:scaling>
        <c:delete val="1"/>
        <c:axPos val="t"/>
        <c:numFmt formatCode="0%" sourceLinked="1"/>
        <c:majorTickMark val="none"/>
        <c:minorTickMark val="none"/>
        <c:tickLblPos val="nextTo"/>
        <c:crossAx val="1190514303"/>
        <c:crosses val="autoZero"/>
        <c:crossBetween val="between"/>
      </c:valAx>
      <c:catAx>
        <c:axId val="1190514303"/>
        <c:scaling>
          <c:orientation val="maxMin"/>
        </c:scaling>
        <c:delete val="1"/>
        <c:axPos val="r"/>
        <c:majorTickMark val="none"/>
        <c:minorTickMark val="none"/>
        <c:tickLblPos val="nextTo"/>
        <c:crossAx val="1190652655"/>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61243146956"/>
          <c:h val="0.98916864026360385"/>
        </c:manualLayout>
      </c:layout>
      <c:barChart>
        <c:barDir val="bar"/>
        <c:grouping val="clustered"/>
        <c:varyColors val="0"/>
        <c:ser>
          <c:idx val="0"/>
          <c:order val="0"/>
          <c:spPr>
            <a:solidFill>
              <a:srgbClr val="E56A54"/>
            </a:solidFill>
            <a:ln>
              <a:noFill/>
            </a:ln>
          </c:spPr>
          <c:invertIfNegative val="0"/>
          <c:val>
            <c:numRef>
              <c:f>Rapport!$F$663:$F$666</c:f>
              <c:numCache>
                <c:formatCode>0%</c:formatCode>
                <c:ptCount val="4"/>
                <c:pt idx="0">
                  <c:v>0.46830985915492956</c:v>
                </c:pt>
                <c:pt idx="1">
                  <c:v>0.37676056338028169</c:v>
                </c:pt>
                <c:pt idx="2">
                  <c:v>0.13380281690140844</c:v>
                </c:pt>
                <c:pt idx="3">
                  <c:v>2.1126760563380281E-2</c:v>
                </c:pt>
              </c:numCache>
            </c:numRef>
          </c:val>
          <c:extLst>
            <c:ext xmlns:c16="http://schemas.microsoft.com/office/drawing/2014/chart" uri="{C3380CC4-5D6E-409C-BE32-E72D297353CC}">
              <c16:uniqueId val="{00000000-23E2-432D-BFAB-CEEF299B82B1}"/>
            </c:ext>
          </c:extLst>
        </c:ser>
        <c:dLbls>
          <c:showLegendKey val="0"/>
          <c:showVal val="0"/>
          <c:showCatName val="0"/>
          <c:showSerName val="0"/>
          <c:showPercent val="0"/>
          <c:showBubbleSize val="0"/>
        </c:dLbls>
        <c:gapWidth val="182"/>
        <c:axId val="1190491263"/>
        <c:axId val="1190651663"/>
      </c:barChart>
      <c:valAx>
        <c:axId val="1190651663"/>
        <c:scaling>
          <c:orientation val="maxMin"/>
          <c:max val="1"/>
        </c:scaling>
        <c:delete val="1"/>
        <c:axPos val="t"/>
        <c:numFmt formatCode="0%" sourceLinked="1"/>
        <c:majorTickMark val="none"/>
        <c:minorTickMark val="none"/>
        <c:tickLblPos val="nextTo"/>
        <c:crossAx val="1190491263"/>
        <c:crosses val="autoZero"/>
        <c:crossBetween val="between"/>
      </c:valAx>
      <c:catAx>
        <c:axId val="1190491263"/>
        <c:scaling>
          <c:orientation val="maxMin"/>
        </c:scaling>
        <c:delete val="1"/>
        <c:axPos val="r"/>
        <c:majorTickMark val="none"/>
        <c:minorTickMark val="none"/>
        <c:tickLblPos val="nextTo"/>
        <c:crossAx val="1190651663"/>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685233294516"/>
          <c:h val="0.99788190107536567"/>
        </c:manualLayout>
      </c:layout>
      <c:barChart>
        <c:barDir val="bar"/>
        <c:grouping val="clustered"/>
        <c:varyColors val="0"/>
        <c:ser>
          <c:idx val="0"/>
          <c:order val="0"/>
          <c:spPr>
            <a:solidFill>
              <a:srgbClr val="E56A54"/>
            </a:solidFill>
            <a:ln>
              <a:noFill/>
            </a:ln>
          </c:spPr>
          <c:invertIfNegative val="0"/>
          <c:val>
            <c:numRef>
              <c:f>Rapport!$F$1040:$F$1054</c:f>
              <c:numCache>
                <c:formatCode>0%</c:formatCode>
                <c:ptCount val="15"/>
                <c:pt idx="0">
                  <c:v>0.176056338028169</c:v>
                </c:pt>
                <c:pt idx="1">
                  <c:v>0.44718309859154931</c:v>
                </c:pt>
                <c:pt idx="2">
                  <c:v>0.41901408450704225</c:v>
                </c:pt>
                <c:pt idx="3">
                  <c:v>3.5211267605633804E-2</c:v>
                </c:pt>
                <c:pt idx="4">
                  <c:v>4.5774647887323945E-2</c:v>
                </c:pt>
                <c:pt idx="5">
                  <c:v>1.7605633802816902E-2</c:v>
                </c:pt>
                <c:pt idx="6">
                  <c:v>3.5211267605633804E-2</c:v>
                </c:pt>
                <c:pt idx="7">
                  <c:v>0.11619718309859155</c:v>
                </c:pt>
                <c:pt idx="8">
                  <c:v>0.11971830985915492</c:v>
                </c:pt>
                <c:pt idx="9">
                  <c:v>2.1126760563380281E-2</c:v>
                </c:pt>
                <c:pt idx="10">
                  <c:v>1.7605633802816902E-2</c:v>
                </c:pt>
                <c:pt idx="11">
                  <c:v>9.154929577464789E-2</c:v>
                </c:pt>
                <c:pt idx="12">
                  <c:v>3.5211267605633804E-3</c:v>
                </c:pt>
                <c:pt idx="13">
                  <c:v>0</c:v>
                </c:pt>
                <c:pt idx="14">
                  <c:v>1.4084507042253521E-2</c:v>
                </c:pt>
              </c:numCache>
            </c:numRef>
          </c:val>
          <c:extLst>
            <c:ext xmlns:c16="http://schemas.microsoft.com/office/drawing/2014/chart" uri="{C3380CC4-5D6E-409C-BE32-E72D297353CC}">
              <c16:uniqueId val="{00000000-0F6E-4F9F-873B-983E0127D5C5}"/>
            </c:ext>
          </c:extLst>
        </c:ser>
        <c:dLbls>
          <c:showLegendKey val="0"/>
          <c:showVal val="0"/>
          <c:showCatName val="0"/>
          <c:showSerName val="0"/>
          <c:showPercent val="0"/>
          <c:showBubbleSize val="0"/>
        </c:dLbls>
        <c:gapWidth val="182"/>
        <c:axId val="1332697567"/>
        <c:axId val="1192442127"/>
      </c:barChart>
      <c:valAx>
        <c:axId val="1192442127"/>
        <c:scaling>
          <c:orientation val="maxMin"/>
          <c:max val="1"/>
        </c:scaling>
        <c:delete val="1"/>
        <c:axPos val="t"/>
        <c:numFmt formatCode="0%" sourceLinked="1"/>
        <c:majorTickMark val="none"/>
        <c:minorTickMark val="none"/>
        <c:tickLblPos val="nextTo"/>
        <c:crossAx val="1332697567"/>
        <c:crosses val="autoZero"/>
        <c:crossBetween val="between"/>
      </c:valAx>
      <c:catAx>
        <c:axId val="1332697567"/>
        <c:scaling>
          <c:orientation val="maxMin"/>
        </c:scaling>
        <c:delete val="1"/>
        <c:axPos val="r"/>
        <c:majorTickMark val="none"/>
        <c:minorTickMark val="none"/>
        <c:tickLblPos val="nextTo"/>
        <c:crossAx val="1192442127"/>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24543169703177162"/>
          <c:h val="0.85316564418666441"/>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F802-429A-8787-0F73C4C0D376}"/>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F802-429A-8787-0F73C4C0D376}"/>
              </c:ext>
            </c:extLst>
          </c:dPt>
          <c:cat>
            <c:strRef>
              <c:f>Rapport!$A$487:$A$488</c:f>
              <c:strCache>
                <c:ptCount val="2"/>
                <c:pt idx="0">
                  <c:v>Oui</c:v>
                </c:pt>
                <c:pt idx="1">
                  <c:v>Non</c:v>
                </c:pt>
              </c:strCache>
            </c:strRef>
          </c:cat>
          <c:val>
            <c:numRef>
              <c:f>Rapport!$F$487:$F$488</c:f>
              <c:numCache>
                <c:formatCode>0%</c:formatCode>
                <c:ptCount val="2"/>
                <c:pt idx="0">
                  <c:v>0.11619718309859149</c:v>
                </c:pt>
                <c:pt idx="1">
                  <c:v>0.82394366197183</c:v>
                </c:pt>
              </c:numCache>
            </c:numRef>
          </c:val>
          <c:extLst>
            <c:ext xmlns:c16="http://schemas.microsoft.com/office/drawing/2014/chart" uri="{C3380CC4-5D6E-409C-BE32-E72D297353CC}">
              <c16:uniqueId val="{00000000-F802-429A-8787-0F73C4C0D376}"/>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69908100114172456"/>
          <c:y val="0.17443464357159927"/>
          <c:w val="8.8859373762812471E-2"/>
          <c:h val="0.62694057888907362"/>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32443005896692889"/>
          <c:h val="0.77712148965010397"/>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7794-4525-A54F-88EB63218485}"/>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7794-4525-A54F-88EB63218485}"/>
              </c:ext>
            </c:extLst>
          </c:dPt>
          <c:dPt>
            <c:idx val="2"/>
            <c:bubble3D val="0"/>
            <c:spPr>
              <a:solidFill>
                <a:srgbClr val="A5A5A5"/>
              </a:solidFill>
              <a:ln w="19046">
                <a:solidFill>
                  <a:srgbClr val="FFFFFF"/>
                </a:solidFill>
                <a:prstDash val="solid"/>
              </a:ln>
            </c:spPr>
            <c:extLst>
              <c:ext xmlns:c16="http://schemas.microsoft.com/office/drawing/2014/chart" uri="{C3380CC4-5D6E-409C-BE32-E72D297353CC}">
                <c16:uniqueId val="{00000003-7794-4525-A54F-88EB63218485}"/>
              </c:ext>
            </c:extLst>
          </c:dPt>
          <c:dPt>
            <c:idx val="3"/>
            <c:bubble3D val="0"/>
            <c:spPr>
              <a:solidFill>
                <a:srgbClr val="FFC000"/>
              </a:solidFill>
              <a:ln w="19046">
                <a:solidFill>
                  <a:srgbClr val="FFFFFF"/>
                </a:solidFill>
                <a:prstDash val="solid"/>
              </a:ln>
            </c:spPr>
            <c:extLst>
              <c:ext xmlns:c16="http://schemas.microsoft.com/office/drawing/2014/chart" uri="{C3380CC4-5D6E-409C-BE32-E72D297353CC}">
                <c16:uniqueId val="{00000004-7794-4525-A54F-88EB63218485}"/>
              </c:ext>
            </c:extLst>
          </c:dPt>
          <c:dPt>
            <c:idx val="4"/>
            <c:bubble3D val="0"/>
            <c:spPr>
              <a:solidFill>
                <a:srgbClr val="5B9BD5"/>
              </a:solidFill>
              <a:ln w="19046">
                <a:solidFill>
                  <a:srgbClr val="FFFFFF"/>
                </a:solidFill>
                <a:prstDash val="solid"/>
              </a:ln>
            </c:spPr>
            <c:extLst>
              <c:ext xmlns:c16="http://schemas.microsoft.com/office/drawing/2014/chart" uri="{C3380CC4-5D6E-409C-BE32-E72D297353CC}">
                <c16:uniqueId val="{00000005-7794-4525-A54F-88EB63218485}"/>
              </c:ext>
            </c:extLst>
          </c:dPt>
          <c:cat>
            <c:strRef>
              <c:f>Rapport!$A$493:$A$497</c:f>
              <c:strCache>
                <c:ptCount val="5"/>
                <c:pt idx="0">
                  <c:v>&lt; 1</c:v>
                </c:pt>
                <c:pt idx="1">
                  <c:v>1 – 1.9</c:v>
                </c:pt>
                <c:pt idx="2">
                  <c:v>2 – 2.9</c:v>
                </c:pt>
                <c:pt idx="3">
                  <c:v>3 – 3.9</c:v>
                </c:pt>
                <c:pt idx="4">
                  <c:v>4 – 5</c:v>
                </c:pt>
              </c:strCache>
            </c:strRef>
          </c:cat>
          <c:val>
            <c:numRef>
              <c:f>Rapport!$F$493:$F$497</c:f>
              <c:numCache>
                <c:formatCode>0%</c:formatCode>
                <c:ptCount val="5"/>
                <c:pt idx="0">
                  <c:v>7.1471113758189431E-3</c:v>
                </c:pt>
                <c:pt idx="1">
                  <c:v>6.5157832042882599E-2</c:v>
                </c:pt>
                <c:pt idx="2">
                  <c:v>0.26742108397855874</c:v>
                </c:pt>
                <c:pt idx="3">
                  <c:v>0.38737343656938661</c:v>
                </c:pt>
                <c:pt idx="4">
                  <c:v>0.27290053603335324</c:v>
                </c:pt>
              </c:numCache>
            </c:numRef>
          </c:val>
          <c:extLst>
            <c:ext xmlns:c16="http://schemas.microsoft.com/office/drawing/2014/chart" uri="{C3380CC4-5D6E-409C-BE32-E72D297353CC}">
              <c16:uniqueId val="{00000000-7794-4525-A54F-88EB63218485}"/>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5.2232632714541722E-3"/>
          <c:y val="0.12315541998586392"/>
          <c:w val="0.1708110672128352"/>
          <c:h val="0.81427650092709414"/>
        </c:manualLayout>
      </c:layout>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72251204765"/>
          <c:h val="0.98916917789045222"/>
        </c:manualLayout>
      </c:layout>
      <c:barChart>
        <c:barDir val="bar"/>
        <c:grouping val="clustered"/>
        <c:varyColors val="0"/>
        <c:ser>
          <c:idx val="0"/>
          <c:order val="0"/>
          <c:spPr>
            <a:solidFill>
              <a:srgbClr val="E56A54"/>
            </a:solidFill>
            <a:ln>
              <a:noFill/>
            </a:ln>
          </c:spPr>
          <c:invertIfNegative val="0"/>
          <c:val>
            <c:numRef>
              <c:f>Rapport!$F$571:$F$577</c:f>
              <c:numCache>
                <c:formatCode>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0-57F4-48AE-AF83-B4A454D9A114}"/>
            </c:ext>
          </c:extLst>
        </c:ser>
        <c:dLbls>
          <c:showLegendKey val="0"/>
          <c:showVal val="0"/>
          <c:showCatName val="0"/>
          <c:showSerName val="0"/>
          <c:showPercent val="0"/>
          <c:showBubbleSize val="0"/>
        </c:dLbls>
        <c:gapWidth val="182"/>
        <c:axId val="1190490303"/>
        <c:axId val="1190525711"/>
      </c:barChart>
      <c:valAx>
        <c:axId val="1190525711"/>
        <c:scaling>
          <c:orientation val="maxMin"/>
          <c:max val="1"/>
        </c:scaling>
        <c:delete val="1"/>
        <c:axPos val="t"/>
        <c:numFmt formatCode="0%" sourceLinked="1"/>
        <c:majorTickMark val="none"/>
        <c:minorTickMark val="none"/>
        <c:tickLblPos val="nextTo"/>
        <c:crossAx val="1190490303"/>
        <c:crosses val="autoZero"/>
        <c:crossBetween val="between"/>
      </c:valAx>
      <c:catAx>
        <c:axId val="1190490303"/>
        <c:scaling>
          <c:orientation val="maxMin"/>
        </c:scaling>
        <c:delete val="1"/>
        <c:axPos val="r"/>
        <c:majorTickMark val="none"/>
        <c:minorTickMark val="none"/>
        <c:tickLblPos val="nextTo"/>
        <c:crossAx val="1190525711"/>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30749063696580164"/>
          <c:h val="0.94968711758816327"/>
        </c:manualLayout>
      </c:layout>
      <c:doughnutChart>
        <c:varyColors val="1"/>
        <c:ser>
          <c:idx val="0"/>
          <c:order val="0"/>
          <c:dPt>
            <c:idx val="0"/>
            <c:bubble3D val="0"/>
            <c:spPr>
              <a:solidFill>
                <a:srgbClr val="4472C4"/>
              </a:solidFill>
              <a:ln w="25402">
                <a:solidFill>
                  <a:srgbClr val="FFFFFF"/>
                </a:solidFill>
                <a:prstDash val="solid"/>
              </a:ln>
            </c:spPr>
            <c:extLst>
              <c:ext xmlns:c16="http://schemas.microsoft.com/office/drawing/2014/chart" uri="{C3380CC4-5D6E-409C-BE32-E72D297353CC}">
                <c16:uniqueId val="{00000001-467E-4E23-9EB2-3DF5C83A0026}"/>
              </c:ext>
            </c:extLst>
          </c:dPt>
          <c:dPt>
            <c:idx val="1"/>
            <c:bubble3D val="0"/>
            <c:spPr>
              <a:solidFill>
                <a:srgbClr val="ED7D31"/>
              </a:solidFill>
              <a:ln w="25402">
                <a:solidFill>
                  <a:srgbClr val="FFFFFF"/>
                </a:solidFill>
                <a:prstDash val="solid"/>
              </a:ln>
            </c:spPr>
            <c:extLst>
              <c:ext xmlns:c16="http://schemas.microsoft.com/office/drawing/2014/chart" uri="{C3380CC4-5D6E-409C-BE32-E72D297353CC}">
                <c16:uniqueId val="{00000002-467E-4E23-9EB2-3DF5C83A0026}"/>
              </c:ext>
            </c:extLst>
          </c:dPt>
          <c:cat>
            <c:strRef>
              <c:f>Rapport!$A$343:$A$344</c:f>
              <c:strCache>
                <c:ptCount val="2"/>
                <c:pt idx="0">
                  <c:v>Oui</c:v>
                </c:pt>
                <c:pt idx="1">
                  <c:v>Non</c:v>
                </c:pt>
              </c:strCache>
            </c:strRef>
          </c:cat>
          <c:val>
            <c:numRef>
              <c:f>Rapport!$F$343:$F$344</c:f>
              <c:numCache>
                <c:formatCode>0%</c:formatCode>
                <c:ptCount val="2"/>
                <c:pt idx="0">
                  <c:v>0</c:v>
                </c:pt>
                <c:pt idx="1">
                  <c:v>0</c:v>
                </c:pt>
              </c:numCache>
            </c:numRef>
          </c:val>
          <c:extLst>
            <c:ext xmlns:c16="http://schemas.microsoft.com/office/drawing/2014/chart" uri="{C3380CC4-5D6E-409C-BE32-E72D297353CC}">
              <c16:uniqueId val="{00000000-467E-4E23-9EB2-3DF5C83A0026}"/>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7216822509570312"/>
          <c:y val="0.23831071309378127"/>
          <c:w val="9.1824227184321747E-2"/>
          <c:h val="0.64035070641895642"/>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25914367789466974"/>
          <c:y val="2.2880192227637302E-2"/>
          <c:w val="0.5203950911287506"/>
          <c:h val="0.97711898992162538"/>
        </c:manualLayout>
      </c:layout>
      <c:doughnutChart>
        <c:varyColors val="1"/>
        <c:ser>
          <c:idx val="0"/>
          <c:order val="0"/>
          <c:dPt>
            <c:idx val="0"/>
            <c:bubble3D val="0"/>
            <c:spPr>
              <a:solidFill>
                <a:srgbClr val="E56A54"/>
              </a:solidFill>
              <a:ln w="19046">
                <a:solidFill>
                  <a:srgbClr val="FFFFFF"/>
                </a:solidFill>
                <a:prstDash val="solid"/>
              </a:ln>
            </c:spPr>
            <c:extLst>
              <c:ext xmlns:c16="http://schemas.microsoft.com/office/drawing/2014/chart" uri="{C3380CC4-5D6E-409C-BE32-E72D297353CC}">
                <c16:uniqueId val="{00000001-0795-4A37-ADB3-CB05EC790A51}"/>
              </c:ext>
            </c:extLst>
          </c:dPt>
          <c:dPt>
            <c:idx val="1"/>
            <c:bubble3D val="0"/>
            <c:spPr>
              <a:solidFill>
                <a:srgbClr val="ECA154"/>
              </a:solidFill>
              <a:ln w="19046">
                <a:solidFill>
                  <a:srgbClr val="FFFFFF"/>
                </a:solidFill>
                <a:prstDash val="solid"/>
              </a:ln>
            </c:spPr>
            <c:extLst>
              <c:ext xmlns:c16="http://schemas.microsoft.com/office/drawing/2014/chart" uri="{C3380CC4-5D6E-409C-BE32-E72D297353CC}">
                <c16:uniqueId val="{00000002-0795-4A37-ADB3-CB05EC790A51}"/>
              </c:ext>
            </c:extLst>
          </c:dPt>
          <c:dPt>
            <c:idx val="2"/>
            <c:bubble3D val="0"/>
            <c:spPr>
              <a:solidFill>
                <a:srgbClr val="418FDE"/>
              </a:solidFill>
              <a:ln w="19046">
                <a:solidFill>
                  <a:srgbClr val="FFFFFF"/>
                </a:solidFill>
                <a:prstDash val="solid"/>
              </a:ln>
            </c:spPr>
            <c:extLst>
              <c:ext xmlns:c16="http://schemas.microsoft.com/office/drawing/2014/chart" uri="{C3380CC4-5D6E-409C-BE32-E72D297353CC}">
                <c16:uniqueId val="{00000003-0795-4A37-ADB3-CB05EC790A51}"/>
              </c:ext>
            </c:extLst>
          </c:dPt>
          <c:dPt>
            <c:idx val="3"/>
            <c:bubble3D val="0"/>
            <c:spPr>
              <a:solidFill>
                <a:srgbClr val="E2E868"/>
              </a:solidFill>
              <a:ln w="19046">
                <a:solidFill>
                  <a:srgbClr val="FFFFFF"/>
                </a:solidFill>
                <a:prstDash val="solid"/>
              </a:ln>
            </c:spPr>
            <c:extLst>
              <c:ext xmlns:c16="http://schemas.microsoft.com/office/drawing/2014/chart" uri="{C3380CC4-5D6E-409C-BE32-E72D297353CC}">
                <c16:uniqueId val="{00000004-0795-4A37-ADB3-CB05EC790A51}"/>
              </c:ext>
            </c:extLst>
          </c:dPt>
          <c:dPt>
            <c:idx val="4"/>
            <c:bubble3D val="0"/>
            <c:spPr>
              <a:solidFill>
                <a:srgbClr val="D3BC8D"/>
              </a:solidFill>
              <a:ln w="19046">
                <a:solidFill>
                  <a:srgbClr val="FFFFFF"/>
                </a:solidFill>
                <a:prstDash val="solid"/>
              </a:ln>
            </c:spPr>
            <c:extLst>
              <c:ext xmlns:c16="http://schemas.microsoft.com/office/drawing/2014/chart" uri="{C3380CC4-5D6E-409C-BE32-E72D297353CC}">
                <c16:uniqueId val="{00000005-0795-4A37-ADB3-CB05EC790A51}"/>
              </c:ext>
            </c:extLst>
          </c:dPt>
          <c:val>
            <c:numRef>
              <c:f>Rapport!$F$177:$F$181</c:f>
              <c:numCache>
                <c:formatCode>0%</c:formatCode>
                <c:ptCount val="5"/>
                <c:pt idx="0">
                  <c:v>0.19438800193517175</c:v>
                </c:pt>
                <c:pt idx="1">
                  <c:v>0</c:v>
                </c:pt>
                <c:pt idx="2">
                  <c:v>0.80561199806482831</c:v>
                </c:pt>
                <c:pt idx="3">
                  <c:v>0</c:v>
                </c:pt>
                <c:pt idx="4">
                  <c:v>0</c:v>
                </c:pt>
              </c:numCache>
            </c:numRef>
          </c:val>
          <c:extLst>
            <c:ext xmlns:c16="http://schemas.microsoft.com/office/drawing/2014/chart" uri="{C3380CC4-5D6E-409C-BE32-E72D297353CC}">
              <c16:uniqueId val="{00000000-0795-4A37-ADB3-CB05EC790A51}"/>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95039379987389738"/>
          <c:y val="0.25194628029216898"/>
          <c:w val="4.1145359483051216E-2"/>
          <c:h val="0.74080020151842174"/>
        </c:manualLayout>
      </c:layout>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12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12845898413"/>
          <c:h val="0.92671958914232466"/>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Rapport!$A$395:$A$397</c:f>
              <c:strCache>
                <c:ptCount val="3"/>
                <c:pt idx="0">
                  <c:v>Acceptable (&gt;42)</c:v>
                </c:pt>
                <c:pt idx="1">
                  <c:v>Limite (&gt;28)</c:v>
                </c:pt>
                <c:pt idx="2">
                  <c:v>Pauvre (≤28)</c:v>
                </c:pt>
              </c:strCache>
            </c:strRef>
          </c:cat>
          <c:val>
            <c:numRef>
              <c:f>Rapport!$F$395:$F$395</c:f>
              <c:numCache>
                <c:formatCode>0%</c:formatCode>
                <c:ptCount val="1"/>
                <c:pt idx="0">
                  <c:v>1.444043321299639E-2</c:v>
                </c:pt>
              </c:numCache>
            </c:numRef>
          </c:val>
          <c:extLst>
            <c:ext xmlns:c16="http://schemas.microsoft.com/office/drawing/2014/chart" uri="{C3380CC4-5D6E-409C-BE32-E72D297353CC}">
              <c16:uniqueId val="{00000000-E06E-4CA3-9B44-DBCC7B68C0C8}"/>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Rapport!$A$395:$A$397</c:f>
              <c:strCache>
                <c:ptCount val="3"/>
                <c:pt idx="0">
                  <c:v>Acceptable (&gt;42)</c:v>
                </c:pt>
                <c:pt idx="1">
                  <c:v>Limite (&gt;28)</c:v>
                </c:pt>
                <c:pt idx="2">
                  <c:v>Pauvre (≤28)</c:v>
                </c:pt>
              </c:strCache>
            </c:strRef>
          </c:cat>
          <c:val>
            <c:numRef>
              <c:f>Rapport!$F$396:$F$396</c:f>
              <c:numCache>
                <c:formatCode>0%</c:formatCode>
                <c:ptCount val="1"/>
                <c:pt idx="0">
                  <c:v>9.0252707581227443E-2</c:v>
                </c:pt>
              </c:numCache>
            </c:numRef>
          </c:val>
          <c:extLst>
            <c:ext xmlns:c16="http://schemas.microsoft.com/office/drawing/2014/chart" uri="{C3380CC4-5D6E-409C-BE32-E72D297353CC}">
              <c16:uniqueId val="{00000001-E06E-4CA3-9B44-DBCC7B68C0C8}"/>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Rapport!$A$395:$A$397</c:f>
              <c:strCache>
                <c:ptCount val="3"/>
                <c:pt idx="0">
                  <c:v>Acceptable (&gt;42)</c:v>
                </c:pt>
                <c:pt idx="1">
                  <c:v>Limite (&gt;28)</c:v>
                </c:pt>
                <c:pt idx="2">
                  <c:v>Pauvre (≤28)</c:v>
                </c:pt>
              </c:strCache>
            </c:strRef>
          </c:cat>
          <c:val>
            <c:numRef>
              <c:f>Rapport!$F$397:$F$397</c:f>
              <c:numCache>
                <c:formatCode>0%</c:formatCode>
                <c:ptCount val="1"/>
                <c:pt idx="0">
                  <c:v>0.92057761732851984</c:v>
                </c:pt>
              </c:numCache>
            </c:numRef>
          </c:val>
          <c:extLst>
            <c:ext xmlns:c16="http://schemas.microsoft.com/office/drawing/2014/chart" uri="{C3380CC4-5D6E-409C-BE32-E72D297353CC}">
              <c16:uniqueId val="{00000002-E06E-4CA3-9B44-DBCC7B68C0C8}"/>
            </c:ext>
          </c:extLst>
        </c:ser>
        <c:dLbls>
          <c:showLegendKey val="0"/>
          <c:showVal val="0"/>
          <c:showCatName val="0"/>
          <c:showSerName val="0"/>
          <c:showPercent val="0"/>
          <c:showBubbleSize val="0"/>
        </c:dLbls>
        <c:gapWidth val="150"/>
        <c:overlap val="100"/>
        <c:axId val="1113804671"/>
        <c:axId val="1188363599"/>
      </c:barChart>
      <c:valAx>
        <c:axId val="1188363599"/>
        <c:scaling>
          <c:orientation val="minMax"/>
        </c:scaling>
        <c:delete val="1"/>
        <c:axPos val="b"/>
        <c:numFmt formatCode="0%" sourceLinked="1"/>
        <c:majorTickMark val="out"/>
        <c:minorTickMark val="none"/>
        <c:tickLblPos val="nextTo"/>
        <c:crossAx val="1113804671"/>
        <c:crosses val="autoZero"/>
        <c:crossBetween val="between"/>
      </c:valAx>
      <c:catAx>
        <c:axId val="1113804671"/>
        <c:scaling>
          <c:orientation val="minMax"/>
        </c:scaling>
        <c:delete val="1"/>
        <c:axPos val="l"/>
        <c:numFmt formatCode="General" sourceLinked="1"/>
        <c:majorTickMark val="out"/>
        <c:minorTickMark val="none"/>
        <c:tickLblPos val="nextTo"/>
        <c:crossAx val="1188363599"/>
        <c:crosses val="autoZero"/>
        <c:auto val="1"/>
        <c:lblAlgn val="ctr"/>
        <c:lblOffset val="100"/>
        <c:noMultiLvlLbl val="0"/>
      </c:catAx>
      <c:spPr>
        <a:noFill/>
        <a:ln>
          <a:noFill/>
        </a:ln>
      </c:spPr>
    </c:plotArea>
    <c:legend>
      <c:legendPos val="r"/>
      <c:layout>
        <c:manualLayout>
          <c:xMode val="edge"/>
          <c:yMode val="edge"/>
          <c:x val="3.9613528826994655E-2"/>
          <c:y val="8.8916184935383349E-2"/>
          <c:w val="0.12595786031949646"/>
          <c:h val="0.7407980880684697"/>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FFFFFF"/>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79886939598"/>
          <c:h val="0.92672001349739086"/>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Rapport!$A$531:$A$533</c:f>
              <c:strCache>
                <c:ptCount val="3"/>
                <c:pt idx="0">
                  <c:v>Source améliorée</c:v>
                </c:pt>
                <c:pt idx="1">
                  <c:v>Source non-améliorée </c:v>
                </c:pt>
                <c:pt idx="2">
                  <c:v>Eau de surface</c:v>
                </c:pt>
              </c:strCache>
            </c:strRef>
          </c:cat>
          <c:val>
            <c:numRef>
              <c:f>Rapport!$F$531:$F$531</c:f>
              <c:numCache>
                <c:formatCode>0%</c:formatCode>
                <c:ptCount val="1"/>
                <c:pt idx="0">
                  <c:v>0.33098591549295775</c:v>
                </c:pt>
              </c:numCache>
            </c:numRef>
          </c:val>
          <c:extLst>
            <c:ext xmlns:c16="http://schemas.microsoft.com/office/drawing/2014/chart" uri="{C3380CC4-5D6E-409C-BE32-E72D297353CC}">
              <c16:uniqueId val="{00000000-56E2-4987-8711-86F2411A0EB6}"/>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Rapport!$A$531:$A$533</c:f>
              <c:strCache>
                <c:ptCount val="3"/>
                <c:pt idx="0">
                  <c:v>Source améliorée</c:v>
                </c:pt>
                <c:pt idx="1">
                  <c:v>Source non-améliorée </c:v>
                </c:pt>
                <c:pt idx="2">
                  <c:v>Eau de surface</c:v>
                </c:pt>
              </c:strCache>
            </c:strRef>
          </c:cat>
          <c:val>
            <c:numRef>
              <c:f>Rapport!$F$532:$F$532</c:f>
              <c:numCache>
                <c:formatCode>0%</c:formatCode>
                <c:ptCount val="1"/>
                <c:pt idx="0">
                  <c:v>0.53169014084507038</c:v>
                </c:pt>
              </c:numCache>
            </c:numRef>
          </c:val>
          <c:extLst>
            <c:ext xmlns:c16="http://schemas.microsoft.com/office/drawing/2014/chart" uri="{C3380CC4-5D6E-409C-BE32-E72D297353CC}">
              <c16:uniqueId val="{00000001-56E2-4987-8711-86F2411A0EB6}"/>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Rapport!$A$531:$A$533</c:f>
              <c:strCache>
                <c:ptCount val="3"/>
                <c:pt idx="0">
                  <c:v>Source améliorée</c:v>
                </c:pt>
                <c:pt idx="1">
                  <c:v>Source non-améliorée </c:v>
                </c:pt>
                <c:pt idx="2">
                  <c:v>Eau de surface</c:v>
                </c:pt>
              </c:strCache>
            </c:strRef>
          </c:cat>
          <c:val>
            <c:numRef>
              <c:f>Rapport!$F$533:$F$533</c:f>
              <c:numCache>
                <c:formatCode>0%</c:formatCode>
                <c:ptCount val="1"/>
                <c:pt idx="0">
                  <c:v>0.13732394366197184</c:v>
                </c:pt>
              </c:numCache>
            </c:numRef>
          </c:val>
          <c:extLst>
            <c:ext xmlns:c16="http://schemas.microsoft.com/office/drawing/2014/chart" uri="{C3380CC4-5D6E-409C-BE32-E72D297353CC}">
              <c16:uniqueId val="{00000002-56E2-4987-8711-86F2411A0EB6}"/>
            </c:ext>
          </c:extLst>
        </c:ser>
        <c:dLbls>
          <c:showLegendKey val="0"/>
          <c:showVal val="0"/>
          <c:showCatName val="0"/>
          <c:showSerName val="0"/>
          <c:showPercent val="0"/>
          <c:showBubbleSize val="0"/>
        </c:dLbls>
        <c:gapWidth val="150"/>
        <c:overlap val="100"/>
        <c:axId val="1190498463"/>
        <c:axId val="1190527199"/>
      </c:barChart>
      <c:valAx>
        <c:axId val="1190527199"/>
        <c:scaling>
          <c:orientation val="minMax"/>
        </c:scaling>
        <c:delete val="1"/>
        <c:axPos val="b"/>
        <c:numFmt formatCode="0%" sourceLinked="1"/>
        <c:majorTickMark val="out"/>
        <c:minorTickMark val="none"/>
        <c:tickLblPos val="nextTo"/>
        <c:crossAx val="1190498463"/>
        <c:crosses val="autoZero"/>
        <c:crossBetween val="between"/>
      </c:valAx>
      <c:catAx>
        <c:axId val="1190498463"/>
        <c:scaling>
          <c:orientation val="minMax"/>
        </c:scaling>
        <c:delete val="1"/>
        <c:axPos val="l"/>
        <c:numFmt formatCode="General" sourceLinked="1"/>
        <c:majorTickMark val="out"/>
        <c:minorTickMark val="none"/>
        <c:tickLblPos val="nextTo"/>
        <c:crossAx val="1190527199"/>
        <c:crosses val="autoZero"/>
        <c:auto val="1"/>
        <c:lblAlgn val="ctr"/>
        <c:lblOffset val="100"/>
        <c:noMultiLvlLbl val="0"/>
      </c:catAx>
      <c:spPr>
        <a:noFill/>
        <a:ln>
          <a:noFill/>
        </a:ln>
      </c:spPr>
    </c:plotArea>
    <c:legend>
      <c:legendPos val="r"/>
      <c:layout>
        <c:manualLayout>
          <c:xMode val="edge"/>
          <c:yMode val="edge"/>
          <c:x val="5.4984090501464737E-2"/>
          <c:y val="0.11602453632846865"/>
          <c:w val="0.12595805738047949"/>
          <c:h val="0.74079947938635082"/>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79886939598"/>
          <c:h val="0.92671901782817623"/>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Rapport!$A$547:$A$549</c:f>
              <c:strCache>
                <c:ptCount val="3"/>
                <c:pt idx="0">
                  <c:v>&lt; 30 minutes</c:v>
                </c:pt>
                <c:pt idx="1">
                  <c:v>De 31 minutes à 2 heures</c:v>
                </c:pt>
                <c:pt idx="2">
                  <c:v>Plus de 2 heures</c:v>
                </c:pt>
              </c:strCache>
            </c:strRef>
          </c:cat>
          <c:val>
            <c:numRef>
              <c:f>Rapport!$F$547:$F$547</c:f>
              <c:numCache>
                <c:formatCode>0%</c:formatCode>
                <c:ptCount val="1"/>
                <c:pt idx="0">
                  <c:v>0.71126760563380287</c:v>
                </c:pt>
              </c:numCache>
            </c:numRef>
          </c:val>
          <c:extLst>
            <c:ext xmlns:c16="http://schemas.microsoft.com/office/drawing/2014/chart" uri="{C3380CC4-5D6E-409C-BE32-E72D297353CC}">
              <c16:uniqueId val="{00000000-A7D2-4EE7-92AB-B862DF0451A7}"/>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Rapport!$A$547:$A$549</c:f>
              <c:strCache>
                <c:ptCount val="3"/>
                <c:pt idx="0">
                  <c:v>&lt; 30 minutes</c:v>
                </c:pt>
                <c:pt idx="1">
                  <c:v>De 31 minutes à 2 heures</c:v>
                </c:pt>
                <c:pt idx="2">
                  <c:v>Plus de 2 heures</c:v>
                </c:pt>
              </c:strCache>
            </c:strRef>
          </c:cat>
          <c:val>
            <c:numRef>
              <c:f>Rapport!$F$548:$F$548</c:f>
              <c:numCache>
                <c:formatCode>0%</c:formatCode>
                <c:ptCount val="1"/>
                <c:pt idx="0">
                  <c:v>0.28873239436619719</c:v>
                </c:pt>
              </c:numCache>
            </c:numRef>
          </c:val>
          <c:extLst>
            <c:ext xmlns:c16="http://schemas.microsoft.com/office/drawing/2014/chart" uri="{C3380CC4-5D6E-409C-BE32-E72D297353CC}">
              <c16:uniqueId val="{00000001-A7D2-4EE7-92AB-B862DF0451A7}"/>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Rapport!$A$547:$A$549</c:f>
              <c:strCache>
                <c:ptCount val="3"/>
                <c:pt idx="0">
                  <c:v>&lt; 30 minutes</c:v>
                </c:pt>
                <c:pt idx="1">
                  <c:v>De 31 minutes à 2 heures</c:v>
                </c:pt>
                <c:pt idx="2">
                  <c:v>Plus de 2 heures</c:v>
                </c:pt>
              </c:strCache>
            </c:strRef>
          </c:cat>
          <c:val>
            <c:numRef>
              <c:f>Rapport!$F$549:$F$549</c:f>
              <c:numCache>
                <c:formatCode>0%</c:formatCode>
                <c:ptCount val="1"/>
                <c:pt idx="0">
                  <c:v>0</c:v>
                </c:pt>
              </c:numCache>
            </c:numRef>
          </c:val>
          <c:extLst>
            <c:ext xmlns:c16="http://schemas.microsoft.com/office/drawing/2014/chart" uri="{C3380CC4-5D6E-409C-BE32-E72D297353CC}">
              <c16:uniqueId val="{00000002-A7D2-4EE7-92AB-B862DF0451A7}"/>
            </c:ext>
          </c:extLst>
        </c:ser>
        <c:dLbls>
          <c:showLegendKey val="0"/>
          <c:showVal val="0"/>
          <c:showCatName val="0"/>
          <c:showSerName val="0"/>
          <c:showPercent val="0"/>
          <c:showBubbleSize val="0"/>
        </c:dLbls>
        <c:gapWidth val="150"/>
        <c:overlap val="100"/>
        <c:axId val="1190507583"/>
        <c:axId val="1190524719"/>
      </c:barChart>
      <c:valAx>
        <c:axId val="1190524719"/>
        <c:scaling>
          <c:orientation val="minMax"/>
        </c:scaling>
        <c:delete val="1"/>
        <c:axPos val="b"/>
        <c:numFmt formatCode="0%" sourceLinked="1"/>
        <c:majorTickMark val="out"/>
        <c:minorTickMark val="none"/>
        <c:tickLblPos val="nextTo"/>
        <c:crossAx val="1190507583"/>
        <c:crosses val="autoZero"/>
        <c:crossBetween val="between"/>
      </c:valAx>
      <c:catAx>
        <c:axId val="1190507583"/>
        <c:scaling>
          <c:orientation val="minMax"/>
        </c:scaling>
        <c:delete val="1"/>
        <c:axPos val="l"/>
        <c:numFmt formatCode="General" sourceLinked="1"/>
        <c:majorTickMark val="out"/>
        <c:minorTickMark val="none"/>
        <c:tickLblPos val="nextTo"/>
        <c:crossAx val="1190524719"/>
        <c:crosses val="autoZero"/>
        <c:auto val="1"/>
        <c:lblAlgn val="ctr"/>
        <c:lblOffset val="100"/>
        <c:noMultiLvlLbl val="0"/>
      </c:catAx>
      <c:spPr>
        <a:noFill/>
        <a:ln>
          <a:noFill/>
        </a:ln>
      </c:spPr>
    </c:plotArea>
    <c:legend>
      <c:legendPos val="r"/>
      <c:layout>
        <c:manualLayout>
          <c:xMode val="edge"/>
          <c:yMode val="edge"/>
          <c:x val="7.3428148187512865E-2"/>
          <c:y val="0.10232489226202489"/>
          <c:w val="0.12595805738047949"/>
          <c:h val="0.74079916415256775"/>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60496674238"/>
          <c:h val="0.92671779706327462"/>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Rapport!$A$589:$A$591</c:f>
              <c:strCache>
                <c:ptCount val="3"/>
                <c:pt idx="0">
                  <c:v>Oui, eau et savon</c:v>
                </c:pt>
                <c:pt idx="1">
                  <c:v>Oui, eau seulement</c:v>
                </c:pt>
                <c:pt idx="2">
                  <c:v>Non</c:v>
                </c:pt>
              </c:strCache>
            </c:strRef>
          </c:cat>
          <c:val>
            <c:numRef>
              <c:f>Rapport!$F$589:$F$589</c:f>
              <c:numCache>
                <c:formatCode>0%</c:formatCode>
                <c:ptCount val="1"/>
                <c:pt idx="0">
                  <c:v>0</c:v>
                </c:pt>
              </c:numCache>
            </c:numRef>
          </c:val>
          <c:extLst>
            <c:ext xmlns:c16="http://schemas.microsoft.com/office/drawing/2014/chart" uri="{C3380CC4-5D6E-409C-BE32-E72D297353CC}">
              <c16:uniqueId val="{00000000-C1C2-49D0-8A02-E3DF9DF0EA4D}"/>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Rapport!$A$589:$A$591</c:f>
              <c:strCache>
                <c:ptCount val="3"/>
                <c:pt idx="0">
                  <c:v>Oui, eau et savon</c:v>
                </c:pt>
                <c:pt idx="1">
                  <c:v>Oui, eau seulement</c:v>
                </c:pt>
                <c:pt idx="2">
                  <c:v>Non</c:v>
                </c:pt>
              </c:strCache>
            </c:strRef>
          </c:cat>
          <c:val>
            <c:numRef>
              <c:f>Rapport!$F$590:$F$590</c:f>
              <c:numCache>
                <c:formatCode>0%</c:formatCode>
                <c:ptCount val="1"/>
                <c:pt idx="0">
                  <c:v>9.154929577464789E-2</c:v>
                </c:pt>
              </c:numCache>
            </c:numRef>
          </c:val>
          <c:extLst>
            <c:ext xmlns:c16="http://schemas.microsoft.com/office/drawing/2014/chart" uri="{C3380CC4-5D6E-409C-BE32-E72D297353CC}">
              <c16:uniqueId val="{00000001-C1C2-49D0-8A02-E3DF9DF0EA4D}"/>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Rapport!$A$589:$A$591</c:f>
              <c:strCache>
                <c:ptCount val="3"/>
                <c:pt idx="0">
                  <c:v>Oui, eau et savon</c:v>
                </c:pt>
                <c:pt idx="1">
                  <c:v>Oui, eau seulement</c:v>
                </c:pt>
                <c:pt idx="2">
                  <c:v>Non</c:v>
                </c:pt>
              </c:strCache>
            </c:strRef>
          </c:cat>
          <c:val>
            <c:numRef>
              <c:f>Rapport!$F$591:$F$591</c:f>
              <c:numCache>
                <c:formatCode>0%</c:formatCode>
                <c:ptCount val="1"/>
                <c:pt idx="0">
                  <c:v>0.90845070422535212</c:v>
                </c:pt>
              </c:numCache>
            </c:numRef>
          </c:val>
          <c:extLst>
            <c:ext xmlns:c16="http://schemas.microsoft.com/office/drawing/2014/chart" uri="{C3380CC4-5D6E-409C-BE32-E72D297353CC}">
              <c16:uniqueId val="{00000002-C1C2-49D0-8A02-E3DF9DF0EA4D}"/>
            </c:ext>
          </c:extLst>
        </c:ser>
        <c:dLbls>
          <c:showLegendKey val="0"/>
          <c:showVal val="0"/>
          <c:showCatName val="0"/>
          <c:showSerName val="0"/>
          <c:showPercent val="0"/>
          <c:showBubbleSize val="0"/>
        </c:dLbls>
        <c:gapWidth val="150"/>
        <c:overlap val="100"/>
        <c:axId val="1190508543"/>
        <c:axId val="1190526207"/>
      </c:barChart>
      <c:valAx>
        <c:axId val="1190526207"/>
        <c:scaling>
          <c:orientation val="minMax"/>
        </c:scaling>
        <c:delete val="1"/>
        <c:axPos val="b"/>
        <c:numFmt formatCode="0%" sourceLinked="1"/>
        <c:majorTickMark val="out"/>
        <c:minorTickMark val="none"/>
        <c:tickLblPos val="nextTo"/>
        <c:crossAx val="1190508543"/>
        <c:crosses val="autoZero"/>
        <c:crossBetween val="between"/>
      </c:valAx>
      <c:catAx>
        <c:axId val="1190508543"/>
        <c:scaling>
          <c:orientation val="minMax"/>
        </c:scaling>
        <c:delete val="1"/>
        <c:axPos val="l"/>
        <c:numFmt formatCode="General" sourceLinked="1"/>
        <c:majorTickMark val="out"/>
        <c:minorTickMark val="none"/>
        <c:tickLblPos val="nextTo"/>
        <c:crossAx val="1190526207"/>
        <c:crosses val="autoZero"/>
        <c:auto val="1"/>
        <c:lblAlgn val="ctr"/>
        <c:lblOffset val="100"/>
        <c:noMultiLvlLbl val="0"/>
      </c:catAx>
      <c:spPr>
        <a:noFill/>
        <a:ln>
          <a:noFill/>
        </a:ln>
      </c:spPr>
    </c:plotArea>
    <c:legend>
      <c:legendPos val="r"/>
      <c:layout>
        <c:manualLayout>
          <c:xMode val="edge"/>
          <c:yMode val="edge"/>
          <c:x val="7.8848137082919822E-2"/>
          <c:y val="0.10550552939292974"/>
          <c:w val="0.12595808274621884"/>
          <c:h val="0.74079970034647435"/>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60496674238"/>
          <c:h val="0.92671958623132533"/>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Rapport!$A$598:$A$601</c:f>
              <c:strCache>
                <c:ptCount val="4"/>
                <c:pt idx="0">
                  <c:v>Oui</c:v>
                </c:pt>
                <c:pt idx="1">
                  <c:v>Non</c:v>
                </c:pt>
                <c:pt idx="2">
                  <c:v>Ne sait pas</c:v>
                </c:pt>
                <c:pt idx="3">
                  <c:v>Ne se prononce pas</c:v>
                </c:pt>
              </c:strCache>
            </c:strRef>
          </c:cat>
          <c:val>
            <c:numRef>
              <c:f>Rapport!$F$598:$F$598</c:f>
              <c:numCache>
                <c:formatCode>0%</c:formatCode>
                <c:ptCount val="1"/>
                <c:pt idx="0">
                  <c:v>0.59523809523809523</c:v>
                </c:pt>
              </c:numCache>
            </c:numRef>
          </c:val>
          <c:extLst>
            <c:ext xmlns:c16="http://schemas.microsoft.com/office/drawing/2014/chart" uri="{C3380CC4-5D6E-409C-BE32-E72D297353CC}">
              <c16:uniqueId val="{00000000-8D59-424A-9C8B-CD58688B73F5}"/>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Rapport!$A$598:$A$601</c:f>
              <c:strCache>
                <c:ptCount val="4"/>
                <c:pt idx="0">
                  <c:v>Oui</c:v>
                </c:pt>
                <c:pt idx="1">
                  <c:v>Non</c:v>
                </c:pt>
                <c:pt idx="2">
                  <c:v>Ne sait pas</c:v>
                </c:pt>
                <c:pt idx="3">
                  <c:v>Ne se prononce pas</c:v>
                </c:pt>
              </c:strCache>
            </c:strRef>
          </c:cat>
          <c:val>
            <c:numRef>
              <c:f>Rapport!$F$599:$F$599</c:f>
              <c:numCache>
                <c:formatCode>0%</c:formatCode>
                <c:ptCount val="1"/>
                <c:pt idx="0">
                  <c:v>0.40476190476190477</c:v>
                </c:pt>
              </c:numCache>
            </c:numRef>
          </c:val>
          <c:extLst>
            <c:ext xmlns:c16="http://schemas.microsoft.com/office/drawing/2014/chart" uri="{C3380CC4-5D6E-409C-BE32-E72D297353CC}">
              <c16:uniqueId val="{00000001-8D59-424A-9C8B-CD58688B73F5}"/>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Rapport!$A$598:$A$601</c:f>
              <c:strCache>
                <c:ptCount val="4"/>
                <c:pt idx="0">
                  <c:v>Oui</c:v>
                </c:pt>
                <c:pt idx="1">
                  <c:v>Non</c:v>
                </c:pt>
                <c:pt idx="2">
                  <c:v>Ne sait pas</c:v>
                </c:pt>
                <c:pt idx="3">
                  <c:v>Ne se prononce pas</c:v>
                </c:pt>
              </c:strCache>
            </c:strRef>
          </c:cat>
          <c:val>
            <c:numRef>
              <c:f>Rapport!$F$600:$F$600</c:f>
              <c:numCache>
                <c:formatCode>0%</c:formatCode>
                <c:ptCount val="1"/>
                <c:pt idx="0">
                  <c:v>0</c:v>
                </c:pt>
              </c:numCache>
            </c:numRef>
          </c:val>
          <c:extLst>
            <c:ext xmlns:c16="http://schemas.microsoft.com/office/drawing/2014/chart" uri="{C3380CC4-5D6E-409C-BE32-E72D297353CC}">
              <c16:uniqueId val="{00000002-8D59-424A-9C8B-CD58688B73F5}"/>
            </c:ext>
          </c:extLst>
        </c:ser>
        <c:ser>
          <c:idx val="3"/>
          <c:order val="3"/>
          <c:spPr>
            <a:solidFill>
              <a:srgbClr val="FFC000"/>
            </a:solidFill>
            <a:ln>
              <a:noFill/>
            </a:ln>
          </c:spPr>
          <c:invertIfNegative val="0"/>
          <c:dPt>
            <c:idx val="0"/>
            <c:invertIfNegative val="0"/>
            <c:bubble3D val="0"/>
            <c:extLst>
              <c:ext xmlns:c16="http://schemas.microsoft.com/office/drawing/2014/chart" uri="{C3380CC4-5D6E-409C-BE32-E72D297353CC}">
                <c16:uniqueId val="{00000004-8D59-424A-9C8B-CD58688B73F5}"/>
              </c:ext>
            </c:extLst>
          </c:dPt>
          <c:dLbls>
            <c:dLbl>
              <c:idx val="0"/>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D59-424A-9C8B-CD58688B73F5}"/>
                </c:ext>
              </c:extLst>
            </c:dLbl>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Rapport!$A$598:$A$601</c:f>
              <c:strCache>
                <c:ptCount val="4"/>
                <c:pt idx="0">
                  <c:v>Oui</c:v>
                </c:pt>
                <c:pt idx="1">
                  <c:v>Non</c:v>
                </c:pt>
                <c:pt idx="2">
                  <c:v>Ne sait pas</c:v>
                </c:pt>
                <c:pt idx="3">
                  <c:v>Ne se prononce pas</c:v>
                </c:pt>
              </c:strCache>
            </c:strRef>
          </c:cat>
          <c:val>
            <c:numRef>
              <c:f>Rapport!$F$601:$F$601</c:f>
              <c:numCache>
                <c:formatCode>0%</c:formatCode>
                <c:ptCount val="1"/>
                <c:pt idx="0">
                  <c:v>0</c:v>
                </c:pt>
              </c:numCache>
            </c:numRef>
          </c:val>
          <c:extLst>
            <c:ext xmlns:c16="http://schemas.microsoft.com/office/drawing/2014/chart" uri="{C3380CC4-5D6E-409C-BE32-E72D297353CC}">
              <c16:uniqueId val="{00000003-8D59-424A-9C8B-CD58688B73F5}"/>
            </c:ext>
          </c:extLst>
        </c:ser>
        <c:dLbls>
          <c:showLegendKey val="0"/>
          <c:showVal val="0"/>
          <c:showCatName val="0"/>
          <c:showSerName val="0"/>
          <c:showPercent val="0"/>
          <c:showBubbleSize val="0"/>
        </c:dLbls>
        <c:gapWidth val="150"/>
        <c:overlap val="100"/>
        <c:axId val="1190493183"/>
        <c:axId val="1190527695"/>
      </c:barChart>
      <c:valAx>
        <c:axId val="1190527695"/>
        <c:scaling>
          <c:orientation val="minMax"/>
        </c:scaling>
        <c:delete val="1"/>
        <c:axPos val="b"/>
        <c:numFmt formatCode="0%" sourceLinked="1"/>
        <c:majorTickMark val="out"/>
        <c:minorTickMark val="none"/>
        <c:tickLblPos val="nextTo"/>
        <c:crossAx val="1190493183"/>
        <c:crosses val="autoZero"/>
        <c:crossBetween val="between"/>
      </c:valAx>
      <c:catAx>
        <c:axId val="1190493183"/>
        <c:scaling>
          <c:orientation val="minMax"/>
        </c:scaling>
        <c:delete val="1"/>
        <c:axPos val="l"/>
        <c:numFmt formatCode="General" sourceLinked="1"/>
        <c:majorTickMark val="out"/>
        <c:minorTickMark val="none"/>
        <c:tickLblPos val="nextTo"/>
        <c:crossAx val="1190527695"/>
        <c:crosses val="autoZero"/>
        <c:auto val="1"/>
        <c:lblAlgn val="ctr"/>
        <c:lblOffset val="100"/>
        <c:noMultiLvlLbl val="0"/>
      </c:catAx>
      <c:spPr>
        <a:noFill/>
        <a:ln>
          <a:noFill/>
        </a:ln>
      </c:spPr>
    </c:plotArea>
    <c:legend>
      <c:legendPos val="r"/>
      <c:layout>
        <c:manualLayout>
          <c:xMode val="edge"/>
          <c:yMode val="edge"/>
          <c:x val="7.583072705459841E-2"/>
          <c:y val="8.1230333270746022E-4"/>
          <c:w val="0.12768023486306995"/>
          <c:h val="0.96361014233951348"/>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60496674238"/>
          <c:h val="0.92672153346497044"/>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Rapport!$A$604:$A$607</c:f>
              <c:strCache>
                <c:ptCount val="4"/>
                <c:pt idx="0">
                  <c:v>Oui</c:v>
                </c:pt>
                <c:pt idx="1">
                  <c:v>Non</c:v>
                </c:pt>
                <c:pt idx="2">
                  <c:v>Ne sait pas</c:v>
                </c:pt>
                <c:pt idx="3">
                  <c:v>Ne se prononce pas</c:v>
                </c:pt>
              </c:strCache>
            </c:strRef>
          </c:cat>
          <c:val>
            <c:numRef>
              <c:f>Rapport!$F$604:$F$604</c:f>
              <c:numCache>
                <c:formatCode>0%</c:formatCode>
                <c:ptCount val="1"/>
                <c:pt idx="0">
                  <c:v>7.9365079365079361E-3</c:v>
                </c:pt>
              </c:numCache>
            </c:numRef>
          </c:val>
          <c:extLst>
            <c:ext xmlns:c16="http://schemas.microsoft.com/office/drawing/2014/chart" uri="{C3380CC4-5D6E-409C-BE32-E72D297353CC}">
              <c16:uniqueId val="{00000000-92CE-4A1B-A330-20D68A6A2EC7}"/>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Rapport!$A$604:$A$607</c:f>
              <c:strCache>
                <c:ptCount val="4"/>
                <c:pt idx="0">
                  <c:v>Oui</c:v>
                </c:pt>
                <c:pt idx="1">
                  <c:v>Non</c:v>
                </c:pt>
                <c:pt idx="2">
                  <c:v>Ne sait pas</c:v>
                </c:pt>
                <c:pt idx="3">
                  <c:v>Ne se prononce pas</c:v>
                </c:pt>
              </c:strCache>
            </c:strRef>
          </c:cat>
          <c:val>
            <c:numRef>
              <c:f>Rapport!$F$605:$F$605</c:f>
              <c:numCache>
                <c:formatCode>0%</c:formatCode>
                <c:ptCount val="1"/>
                <c:pt idx="0">
                  <c:v>0.98412698412698407</c:v>
                </c:pt>
              </c:numCache>
            </c:numRef>
          </c:val>
          <c:extLst>
            <c:ext xmlns:c16="http://schemas.microsoft.com/office/drawing/2014/chart" uri="{C3380CC4-5D6E-409C-BE32-E72D297353CC}">
              <c16:uniqueId val="{00000001-92CE-4A1B-A330-20D68A6A2EC7}"/>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Rapport!$A$604:$A$607</c:f>
              <c:strCache>
                <c:ptCount val="4"/>
                <c:pt idx="0">
                  <c:v>Oui</c:v>
                </c:pt>
                <c:pt idx="1">
                  <c:v>Non</c:v>
                </c:pt>
                <c:pt idx="2">
                  <c:v>Ne sait pas</c:v>
                </c:pt>
                <c:pt idx="3">
                  <c:v>Ne se prononce pas</c:v>
                </c:pt>
              </c:strCache>
            </c:strRef>
          </c:cat>
          <c:val>
            <c:numRef>
              <c:f>Rapport!$F$606:$F$606</c:f>
              <c:numCache>
                <c:formatCode>0%</c:formatCode>
                <c:ptCount val="1"/>
                <c:pt idx="0">
                  <c:v>7.9365079365079361E-3</c:v>
                </c:pt>
              </c:numCache>
            </c:numRef>
          </c:val>
          <c:extLst>
            <c:ext xmlns:c16="http://schemas.microsoft.com/office/drawing/2014/chart" uri="{C3380CC4-5D6E-409C-BE32-E72D297353CC}">
              <c16:uniqueId val="{00000002-92CE-4A1B-A330-20D68A6A2EC7}"/>
            </c:ext>
          </c:extLst>
        </c:ser>
        <c:ser>
          <c:idx val="3"/>
          <c:order val="3"/>
          <c:spPr>
            <a:solidFill>
              <a:srgbClr val="FFC000"/>
            </a:solidFill>
            <a:ln>
              <a:noFill/>
            </a:ln>
          </c:spPr>
          <c:invertIfNegative val="0"/>
          <c:dPt>
            <c:idx val="0"/>
            <c:invertIfNegative val="0"/>
            <c:bubble3D val="0"/>
            <c:extLst>
              <c:ext xmlns:c16="http://schemas.microsoft.com/office/drawing/2014/chart" uri="{C3380CC4-5D6E-409C-BE32-E72D297353CC}">
                <c16:uniqueId val="{00000004-92CE-4A1B-A330-20D68A6A2EC7}"/>
              </c:ext>
            </c:extLst>
          </c:dPt>
          <c:dLbls>
            <c:dLbl>
              <c:idx val="0"/>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2CE-4A1B-A330-20D68A6A2EC7}"/>
                </c:ext>
              </c:extLst>
            </c:dLbl>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Calibri"/>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Rapport!$A$604:$A$607</c:f>
              <c:strCache>
                <c:ptCount val="4"/>
                <c:pt idx="0">
                  <c:v>Oui</c:v>
                </c:pt>
                <c:pt idx="1">
                  <c:v>Non</c:v>
                </c:pt>
                <c:pt idx="2">
                  <c:v>Ne sait pas</c:v>
                </c:pt>
                <c:pt idx="3">
                  <c:v>Ne se prononce pas</c:v>
                </c:pt>
              </c:strCache>
            </c:strRef>
          </c:cat>
          <c:val>
            <c:numRef>
              <c:f>Rapport!$F$607:$F$607</c:f>
              <c:numCache>
                <c:formatCode>0%</c:formatCode>
                <c:ptCount val="1"/>
                <c:pt idx="0">
                  <c:v>0</c:v>
                </c:pt>
              </c:numCache>
            </c:numRef>
          </c:val>
          <c:extLst>
            <c:ext xmlns:c16="http://schemas.microsoft.com/office/drawing/2014/chart" uri="{C3380CC4-5D6E-409C-BE32-E72D297353CC}">
              <c16:uniqueId val="{00000003-92CE-4A1B-A330-20D68A6A2EC7}"/>
            </c:ext>
          </c:extLst>
        </c:ser>
        <c:dLbls>
          <c:showLegendKey val="0"/>
          <c:showVal val="0"/>
          <c:showCatName val="0"/>
          <c:showSerName val="0"/>
          <c:showPercent val="0"/>
          <c:showBubbleSize val="0"/>
        </c:dLbls>
        <c:gapWidth val="150"/>
        <c:overlap val="100"/>
        <c:axId val="1190513343"/>
        <c:axId val="1190652159"/>
      </c:barChart>
      <c:valAx>
        <c:axId val="1190652159"/>
        <c:scaling>
          <c:orientation val="minMax"/>
        </c:scaling>
        <c:delete val="1"/>
        <c:axPos val="b"/>
        <c:numFmt formatCode="0%" sourceLinked="1"/>
        <c:majorTickMark val="out"/>
        <c:minorTickMark val="none"/>
        <c:tickLblPos val="nextTo"/>
        <c:crossAx val="1190513343"/>
        <c:crosses val="autoZero"/>
        <c:crossBetween val="between"/>
      </c:valAx>
      <c:catAx>
        <c:axId val="1190513343"/>
        <c:scaling>
          <c:orientation val="minMax"/>
        </c:scaling>
        <c:delete val="1"/>
        <c:axPos val="l"/>
        <c:numFmt formatCode="General" sourceLinked="1"/>
        <c:majorTickMark val="out"/>
        <c:minorTickMark val="none"/>
        <c:tickLblPos val="nextTo"/>
        <c:crossAx val="1190652159"/>
        <c:crosses val="autoZero"/>
        <c:auto val="1"/>
        <c:lblAlgn val="ctr"/>
        <c:lblOffset val="100"/>
        <c:noMultiLvlLbl val="0"/>
      </c:catAx>
      <c:spPr>
        <a:noFill/>
        <a:ln>
          <a:noFill/>
        </a:ln>
      </c:spPr>
    </c:plotArea>
    <c:legend>
      <c:legendPos val="r"/>
      <c:layout>
        <c:manualLayout>
          <c:xMode val="edge"/>
          <c:yMode val="edge"/>
          <c:x val="7.583072705459841E-2"/>
          <c:y val="1.5356769063110304E-2"/>
          <c:w val="0.12768023486306995"/>
          <c:h val="0.96361230699511213"/>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603884243176"/>
          <c:h val="0.98916994465922026"/>
        </c:manualLayout>
      </c:layout>
      <c:barChart>
        <c:barDir val="bar"/>
        <c:grouping val="clustered"/>
        <c:varyColors val="0"/>
        <c:ser>
          <c:idx val="0"/>
          <c:order val="0"/>
          <c:spPr>
            <a:solidFill>
              <a:srgbClr val="E56A54"/>
            </a:solidFill>
            <a:ln>
              <a:noFill/>
            </a:ln>
          </c:spPr>
          <c:invertIfNegative val="0"/>
          <c:dPt>
            <c:idx val="0"/>
            <c:invertIfNegative val="0"/>
            <c:bubble3D val="0"/>
            <c:extLst>
              <c:ext xmlns:c16="http://schemas.microsoft.com/office/drawing/2014/chart" uri="{C3380CC4-5D6E-409C-BE32-E72D297353CC}">
                <c16:uniqueId val="{00000001-DD2B-4232-B98C-66BA8B5F3585}"/>
              </c:ext>
            </c:extLst>
          </c:dPt>
          <c:dPt>
            <c:idx val="2"/>
            <c:invertIfNegative val="0"/>
            <c:bubble3D val="0"/>
            <c:extLst>
              <c:ext xmlns:c16="http://schemas.microsoft.com/office/drawing/2014/chart" uri="{C3380CC4-5D6E-409C-BE32-E72D297353CC}">
                <c16:uniqueId val="{00000002-DD2B-4232-B98C-66BA8B5F3585}"/>
              </c:ext>
            </c:extLst>
          </c:dPt>
          <c:val>
            <c:numRef>
              <c:f>Rapport!$F$654:$F$657</c:f>
              <c:numCache>
                <c:formatCode>0%</c:formatCode>
                <c:ptCount val="4"/>
                <c:pt idx="0">
                  <c:v>0.823943661971831</c:v>
                </c:pt>
                <c:pt idx="1">
                  <c:v>1.7605633802816902E-2</c:v>
                </c:pt>
                <c:pt idx="2">
                  <c:v>0.15845070422535212</c:v>
                </c:pt>
                <c:pt idx="3">
                  <c:v>0</c:v>
                </c:pt>
              </c:numCache>
            </c:numRef>
          </c:val>
          <c:extLst>
            <c:ext xmlns:c16="http://schemas.microsoft.com/office/drawing/2014/chart" uri="{C3380CC4-5D6E-409C-BE32-E72D297353CC}">
              <c16:uniqueId val="{00000000-DD2B-4232-B98C-66BA8B5F3585}"/>
            </c:ext>
          </c:extLst>
        </c:ser>
        <c:dLbls>
          <c:showLegendKey val="0"/>
          <c:showVal val="0"/>
          <c:showCatName val="0"/>
          <c:showSerName val="0"/>
          <c:showPercent val="0"/>
          <c:showBubbleSize val="0"/>
        </c:dLbls>
        <c:gapWidth val="182"/>
        <c:axId val="1190506143"/>
        <c:axId val="1190653151"/>
      </c:barChart>
      <c:valAx>
        <c:axId val="1190653151"/>
        <c:scaling>
          <c:orientation val="maxMin"/>
          <c:max val="1"/>
        </c:scaling>
        <c:delete val="1"/>
        <c:axPos val="t"/>
        <c:numFmt formatCode="0%" sourceLinked="1"/>
        <c:majorTickMark val="none"/>
        <c:minorTickMark val="none"/>
        <c:tickLblPos val="nextTo"/>
        <c:crossAx val="1190506143"/>
        <c:crosses val="autoZero"/>
        <c:crossBetween val="between"/>
      </c:valAx>
      <c:catAx>
        <c:axId val="1190506143"/>
        <c:scaling>
          <c:orientation val="maxMin"/>
        </c:scaling>
        <c:delete val="1"/>
        <c:axPos val="r"/>
        <c:majorTickMark val="none"/>
        <c:minorTickMark val="none"/>
        <c:tickLblPos val="nextTo"/>
        <c:crossAx val="1190653151"/>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18112582520289938"/>
          <c:h val="0.85356202498299205"/>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FAAE-494F-8B51-109D99306E9C}"/>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FAAE-494F-8B51-109D99306E9C}"/>
              </c:ext>
            </c:extLst>
          </c:dPt>
          <c:cat>
            <c:strRef>
              <c:f>Rapport!$A$702:$A$703</c:f>
              <c:strCache>
                <c:ptCount val="2"/>
                <c:pt idx="0">
                  <c:v>Oui</c:v>
                </c:pt>
                <c:pt idx="1">
                  <c:v>Non</c:v>
                </c:pt>
              </c:strCache>
            </c:strRef>
          </c:cat>
          <c:val>
            <c:numRef>
              <c:f>Rapport!$F$702:$F$703</c:f>
              <c:numCache>
                <c:formatCode>0%</c:formatCode>
                <c:ptCount val="2"/>
                <c:pt idx="0">
                  <c:v>8.8028169014084501E-2</c:v>
                </c:pt>
                <c:pt idx="1">
                  <c:v>0.9119718309859155</c:v>
                </c:pt>
              </c:numCache>
            </c:numRef>
          </c:val>
          <c:extLst>
            <c:ext xmlns:c16="http://schemas.microsoft.com/office/drawing/2014/chart" uri="{C3380CC4-5D6E-409C-BE32-E72D297353CC}">
              <c16:uniqueId val="{00000000-FAAE-494F-8B51-109D99306E9C}"/>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59698431227176285"/>
          <c:y val="0.17532769978042451"/>
          <c:w val="9.948496296938962E-2"/>
          <c:h val="0.64963655300432765"/>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12219120384"/>
          <c:h val="0.92795699715963453"/>
        </c:manualLayout>
      </c:layout>
      <c:barChart>
        <c:barDir val="bar"/>
        <c:grouping val="clustered"/>
        <c:varyColors val="0"/>
        <c:ser>
          <c:idx val="0"/>
          <c:order val="0"/>
          <c:spPr>
            <a:solidFill>
              <a:srgbClr val="E56A54"/>
            </a:solidFill>
            <a:ln>
              <a:noFill/>
            </a:ln>
          </c:spPr>
          <c:invertIfNegative val="0"/>
          <c:val>
            <c:numRef>
              <c:f>Rapport!$F$776:$F$782</c:f>
              <c:numCache>
                <c:formatCode>0%</c:formatCode>
                <c:ptCount val="7"/>
                <c:pt idx="0">
                  <c:v>4.5774647887323945E-2</c:v>
                </c:pt>
                <c:pt idx="1">
                  <c:v>2.8169014084507043E-2</c:v>
                </c:pt>
                <c:pt idx="2">
                  <c:v>6.6901408450704219E-2</c:v>
                </c:pt>
                <c:pt idx="3">
                  <c:v>1.4084507042253521E-2</c:v>
                </c:pt>
                <c:pt idx="4">
                  <c:v>0.19366197183098591</c:v>
                </c:pt>
                <c:pt idx="5">
                  <c:v>0.72887323943661975</c:v>
                </c:pt>
                <c:pt idx="6">
                  <c:v>3.5211267605633804E-3</c:v>
                </c:pt>
              </c:numCache>
            </c:numRef>
          </c:val>
          <c:extLst>
            <c:ext xmlns:c16="http://schemas.microsoft.com/office/drawing/2014/chart" uri="{C3380CC4-5D6E-409C-BE32-E72D297353CC}">
              <c16:uniqueId val="{00000000-AF25-4DD1-93D8-C49A64267EC3}"/>
            </c:ext>
          </c:extLst>
        </c:ser>
        <c:dLbls>
          <c:showLegendKey val="0"/>
          <c:showVal val="0"/>
          <c:showCatName val="0"/>
          <c:showSerName val="0"/>
          <c:showPercent val="0"/>
          <c:showBubbleSize val="0"/>
        </c:dLbls>
        <c:gapWidth val="182"/>
        <c:axId val="1190514783"/>
        <c:axId val="1190653647"/>
      </c:barChart>
      <c:valAx>
        <c:axId val="1190653647"/>
        <c:scaling>
          <c:orientation val="maxMin"/>
          <c:max val="1"/>
        </c:scaling>
        <c:delete val="1"/>
        <c:axPos val="t"/>
        <c:numFmt formatCode="0%" sourceLinked="1"/>
        <c:majorTickMark val="none"/>
        <c:minorTickMark val="none"/>
        <c:tickLblPos val="nextTo"/>
        <c:crossAx val="1190514783"/>
        <c:crosses val="autoZero"/>
        <c:crossBetween val="between"/>
      </c:valAx>
      <c:catAx>
        <c:axId val="1190514783"/>
        <c:scaling>
          <c:orientation val="maxMin"/>
        </c:scaling>
        <c:delete val="1"/>
        <c:axPos val="r"/>
        <c:majorTickMark val="none"/>
        <c:minorTickMark val="none"/>
        <c:tickLblPos val="nextTo"/>
        <c:crossAx val="1190653647"/>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24405998702710999"/>
          <c:h val="1"/>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27AB-450D-B1C8-FA27355E7A40}"/>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27AB-450D-B1C8-FA27355E7A40}"/>
              </c:ext>
            </c:extLst>
          </c:dPt>
          <c:cat>
            <c:strRef>
              <c:f>Rapport!$A$873:$A$874</c:f>
              <c:strCache>
                <c:ptCount val="2"/>
                <c:pt idx="0">
                  <c:v>Oui</c:v>
                </c:pt>
                <c:pt idx="1">
                  <c:v>Non</c:v>
                </c:pt>
              </c:strCache>
            </c:strRef>
          </c:cat>
          <c:val>
            <c:numRef>
              <c:f>Rapport!$F$873:$F$874</c:f>
              <c:numCache>
                <c:formatCode>0%</c:formatCode>
                <c:ptCount val="2"/>
                <c:pt idx="0">
                  <c:v>7.7821011673151752E-3</c:v>
                </c:pt>
                <c:pt idx="1">
                  <c:v>0.97665369649805445</c:v>
                </c:pt>
              </c:numCache>
            </c:numRef>
          </c:val>
          <c:extLst>
            <c:ext xmlns:c16="http://schemas.microsoft.com/office/drawing/2014/chart" uri="{C3380CC4-5D6E-409C-BE32-E72D297353CC}">
              <c16:uniqueId val="{00000000-27AB-450D-B1C8-FA27355E7A40}"/>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74118544878166337"/>
          <c:y val="0.15015016636165529"/>
          <c:w val="8.7006487643981695E-2"/>
          <c:h val="0.69725957636710767"/>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80179886939598"/>
          <c:h val="0.92671954042593163"/>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Rapport!$A$401:$A$403</c:f>
              <c:strCache>
                <c:ptCount val="3"/>
                <c:pt idx="0">
                  <c:v>Durable (&lt;4)</c:v>
                </c:pt>
                <c:pt idx="1">
                  <c:v>Sous pression (&lt;19)</c:v>
                </c:pt>
                <c:pt idx="2">
                  <c:v>Crise / urgence (≥19)</c:v>
                </c:pt>
              </c:strCache>
            </c:strRef>
          </c:cat>
          <c:val>
            <c:numRef>
              <c:f>Rapport!$F$401:$F$401</c:f>
              <c:numCache>
                <c:formatCode>0%</c:formatCode>
                <c:ptCount val="1"/>
                <c:pt idx="0">
                  <c:v>3.873239436619718E-2</c:v>
                </c:pt>
              </c:numCache>
            </c:numRef>
          </c:val>
          <c:extLst>
            <c:ext xmlns:c16="http://schemas.microsoft.com/office/drawing/2014/chart" uri="{C3380CC4-5D6E-409C-BE32-E72D297353CC}">
              <c16:uniqueId val="{00000000-9B97-4164-A420-B2B024803985}"/>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Rapport!$A$401:$A$403</c:f>
              <c:strCache>
                <c:ptCount val="3"/>
                <c:pt idx="0">
                  <c:v>Durable (&lt;4)</c:v>
                </c:pt>
                <c:pt idx="1">
                  <c:v>Sous pression (&lt;19)</c:v>
                </c:pt>
                <c:pt idx="2">
                  <c:v>Crise / urgence (≥19)</c:v>
                </c:pt>
              </c:strCache>
            </c:strRef>
          </c:cat>
          <c:val>
            <c:numRef>
              <c:f>Rapport!$F$402:$F$402</c:f>
              <c:numCache>
                <c:formatCode>0%</c:formatCode>
                <c:ptCount val="1"/>
                <c:pt idx="0">
                  <c:v>0.30281690140845069</c:v>
                </c:pt>
              </c:numCache>
            </c:numRef>
          </c:val>
          <c:extLst>
            <c:ext xmlns:c16="http://schemas.microsoft.com/office/drawing/2014/chart" uri="{C3380CC4-5D6E-409C-BE32-E72D297353CC}">
              <c16:uniqueId val="{00000001-9B97-4164-A420-B2B024803985}"/>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Rapport!$A$401:$A$403</c:f>
              <c:strCache>
                <c:ptCount val="3"/>
                <c:pt idx="0">
                  <c:v>Durable (&lt;4)</c:v>
                </c:pt>
                <c:pt idx="1">
                  <c:v>Sous pression (&lt;19)</c:v>
                </c:pt>
                <c:pt idx="2">
                  <c:v>Crise / urgence (≥19)</c:v>
                </c:pt>
              </c:strCache>
            </c:strRef>
          </c:cat>
          <c:val>
            <c:numRef>
              <c:f>Rapport!$F$403:$F$403</c:f>
              <c:numCache>
                <c:formatCode>0%</c:formatCode>
                <c:ptCount val="1"/>
                <c:pt idx="0">
                  <c:v>0.65845070422535212</c:v>
                </c:pt>
              </c:numCache>
            </c:numRef>
          </c:val>
          <c:extLst>
            <c:ext xmlns:c16="http://schemas.microsoft.com/office/drawing/2014/chart" uri="{C3380CC4-5D6E-409C-BE32-E72D297353CC}">
              <c16:uniqueId val="{00000002-9B97-4164-A420-B2B024803985}"/>
            </c:ext>
          </c:extLst>
        </c:ser>
        <c:dLbls>
          <c:showLegendKey val="0"/>
          <c:showVal val="0"/>
          <c:showCatName val="0"/>
          <c:showSerName val="0"/>
          <c:showPercent val="0"/>
          <c:showBubbleSize val="0"/>
        </c:dLbls>
        <c:gapWidth val="150"/>
        <c:overlap val="100"/>
        <c:axId val="1724436079"/>
        <c:axId val="1190524223"/>
      </c:barChart>
      <c:valAx>
        <c:axId val="1190524223"/>
        <c:scaling>
          <c:orientation val="minMax"/>
        </c:scaling>
        <c:delete val="1"/>
        <c:axPos val="b"/>
        <c:numFmt formatCode="0%" sourceLinked="1"/>
        <c:majorTickMark val="out"/>
        <c:minorTickMark val="none"/>
        <c:tickLblPos val="nextTo"/>
        <c:crossAx val="1724436079"/>
        <c:crosses val="autoZero"/>
        <c:crossBetween val="between"/>
      </c:valAx>
      <c:catAx>
        <c:axId val="1724436079"/>
        <c:scaling>
          <c:orientation val="minMax"/>
        </c:scaling>
        <c:delete val="1"/>
        <c:axPos val="l"/>
        <c:numFmt formatCode="General" sourceLinked="1"/>
        <c:majorTickMark val="out"/>
        <c:minorTickMark val="none"/>
        <c:tickLblPos val="nextTo"/>
        <c:crossAx val="1190524223"/>
        <c:crosses val="autoZero"/>
        <c:auto val="1"/>
        <c:lblAlgn val="ctr"/>
        <c:lblOffset val="100"/>
        <c:noMultiLvlLbl val="0"/>
      </c:catAx>
      <c:spPr>
        <a:noFill/>
        <a:ln>
          <a:noFill/>
        </a:ln>
      </c:spPr>
    </c:plotArea>
    <c:legend>
      <c:legendPos val="r"/>
      <c:layout>
        <c:manualLayout>
          <c:xMode val="edge"/>
          <c:yMode val="edge"/>
          <c:x val="7.6501770305369379E-2"/>
          <c:y val="6.1867736501309487E-2"/>
          <c:w val="0.12595805738047949"/>
          <c:h val="0.74079869286377287"/>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327999898038515"/>
          <c:h val="0.92671906377674684"/>
        </c:manualLayout>
      </c:layout>
      <c:barChart>
        <c:barDir val="bar"/>
        <c:grouping val="percentStacked"/>
        <c:varyColors val="0"/>
        <c:ser>
          <c:idx val="0"/>
          <c:order val="0"/>
          <c:spPr>
            <a:solidFill>
              <a:srgbClr val="418FDE"/>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Rapport!$A$868:$A$870</c:f>
              <c:strCache>
                <c:ptCount val="3"/>
                <c:pt idx="0">
                  <c:v>Moins de 1 heure</c:v>
                </c:pt>
                <c:pt idx="1">
                  <c:v>Plus de 1 heure</c:v>
                </c:pt>
                <c:pt idx="2">
                  <c:v>Pas d’école primaire fonctionnelle</c:v>
                </c:pt>
              </c:strCache>
            </c:strRef>
          </c:cat>
          <c:val>
            <c:numRef>
              <c:f>Rapport!$F$868:$F$868</c:f>
              <c:numCache>
                <c:formatCode>0%</c:formatCode>
                <c:ptCount val="1"/>
                <c:pt idx="0">
                  <c:v>0.74295774647887325</c:v>
                </c:pt>
              </c:numCache>
            </c:numRef>
          </c:val>
          <c:extLst>
            <c:ext xmlns:c16="http://schemas.microsoft.com/office/drawing/2014/chart" uri="{C3380CC4-5D6E-409C-BE32-E72D297353CC}">
              <c16:uniqueId val="{00000000-AB16-4FBB-B0A2-5F5DFF6983D7}"/>
            </c:ext>
          </c:extLst>
        </c:ser>
        <c:ser>
          <c:idx val="1"/>
          <c:order val="1"/>
          <c:spPr>
            <a:solidFill>
              <a:srgbClr val="58585A"/>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Rapport!$A$868:$A$870</c:f>
              <c:strCache>
                <c:ptCount val="3"/>
                <c:pt idx="0">
                  <c:v>Moins de 1 heure</c:v>
                </c:pt>
                <c:pt idx="1">
                  <c:v>Plus de 1 heure</c:v>
                </c:pt>
                <c:pt idx="2">
                  <c:v>Pas d’école primaire fonctionnelle</c:v>
                </c:pt>
              </c:strCache>
            </c:strRef>
          </c:cat>
          <c:val>
            <c:numRef>
              <c:f>Rapport!$F$869:$F$869</c:f>
              <c:numCache>
                <c:formatCode>0%</c:formatCode>
                <c:ptCount val="1"/>
                <c:pt idx="0">
                  <c:v>0.1619718309859155</c:v>
                </c:pt>
              </c:numCache>
            </c:numRef>
          </c:val>
          <c:extLst>
            <c:ext xmlns:c16="http://schemas.microsoft.com/office/drawing/2014/chart" uri="{C3380CC4-5D6E-409C-BE32-E72D297353CC}">
              <c16:uniqueId val="{00000001-AB16-4FBB-B0A2-5F5DFF6983D7}"/>
            </c:ext>
          </c:extLst>
        </c:ser>
        <c:ser>
          <c:idx val="2"/>
          <c:order val="2"/>
          <c:spPr>
            <a:solidFill>
              <a:srgbClr val="E56A54"/>
            </a:solidFill>
            <a:ln>
              <a:noFill/>
            </a:ln>
          </c:spPr>
          <c:invertIfNegative val="0"/>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900" b="0" i="0" u="none" strike="noStrike" kern="1200" baseline="0">
                    <a:solidFill>
                      <a:srgbClr val="FFFFFF"/>
                    </a:solidFill>
                    <a:latin typeface="Arial Narrow" pitchFamily="34"/>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Rapport!$A$868:$A$870</c:f>
              <c:strCache>
                <c:ptCount val="3"/>
                <c:pt idx="0">
                  <c:v>Moins de 1 heure</c:v>
                </c:pt>
                <c:pt idx="1">
                  <c:v>Plus de 1 heure</c:v>
                </c:pt>
                <c:pt idx="2">
                  <c:v>Pas d’école primaire fonctionnelle</c:v>
                </c:pt>
              </c:strCache>
            </c:strRef>
          </c:cat>
          <c:val>
            <c:numRef>
              <c:f>Rapport!$F$870:$F$870</c:f>
              <c:numCache>
                <c:formatCode>0%</c:formatCode>
                <c:ptCount val="1"/>
                <c:pt idx="0">
                  <c:v>9.5070422535211266E-2</c:v>
                </c:pt>
              </c:numCache>
            </c:numRef>
          </c:val>
          <c:extLst>
            <c:ext xmlns:c16="http://schemas.microsoft.com/office/drawing/2014/chart" uri="{C3380CC4-5D6E-409C-BE32-E72D297353CC}">
              <c16:uniqueId val="{00000002-AB16-4FBB-B0A2-5F5DFF6983D7}"/>
            </c:ext>
          </c:extLst>
        </c:ser>
        <c:dLbls>
          <c:showLegendKey val="0"/>
          <c:showVal val="0"/>
          <c:showCatName val="0"/>
          <c:showSerName val="0"/>
          <c:showPercent val="0"/>
          <c:showBubbleSize val="0"/>
        </c:dLbls>
        <c:gapWidth val="150"/>
        <c:overlap val="100"/>
        <c:axId val="1190485983"/>
        <c:axId val="1190651167"/>
      </c:barChart>
      <c:valAx>
        <c:axId val="1190651167"/>
        <c:scaling>
          <c:orientation val="minMax"/>
        </c:scaling>
        <c:delete val="1"/>
        <c:axPos val="b"/>
        <c:numFmt formatCode="0%" sourceLinked="1"/>
        <c:majorTickMark val="out"/>
        <c:minorTickMark val="none"/>
        <c:tickLblPos val="nextTo"/>
        <c:crossAx val="1190485983"/>
        <c:crosses val="autoZero"/>
        <c:crossBetween val="between"/>
      </c:valAx>
      <c:catAx>
        <c:axId val="1190485983"/>
        <c:scaling>
          <c:orientation val="minMax"/>
        </c:scaling>
        <c:delete val="1"/>
        <c:axPos val="l"/>
        <c:numFmt formatCode="General" sourceLinked="1"/>
        <c:majorTickMark val="out"/>
        <c:minorTickMark val="none"/>
        <c:tickLblPos val="nextTo"/>
        <c:crossAx val="1190651167"/>
        <c:crosses val="autoZero"/>
        <c:auto val="1"/>
        <c:lblAlgn val="ctr"/>
        <c:lblOffset val="100"/>
        <c:noMultiLvlLbl val="0"/>
      </c:catAx>
      <c:spPr>
        <a:noFill/>
        <a:ln>
          <a:noFill/>
        </a:ln>
      </c:spPr>
    </c:plotArea>
    <c:legend>
      <c:legendPos val="r"/>
      <c:layout>
        <c:manualLayout>
          <c:xMode val="edge"/>
          <c:yMode val="edge"/>
          <c:x val="3.6001580403002768E-2"/>
          <c:y val="0.18715942322340773"/>
          <c:w val="0.20965830157657941"/>
          <c:h val="0.67348308501968235"/>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78057262667"/>
          <c:h val="0.98917044001680643"/>
        </c:manualLayout>
      </c:layout>
      <c:barChart>
        <c:barDir val="bar"/>
        <c:grouping val="clustered"/>
        <c:varyColors val="0"/>
        <c:ser>
          <c:idx val="0"/>
          <c:order val="0"/>
          <c:spPr>
            <a:solidFill>
              <a:srgbClr val="E56A54"/>
            </a:solidFill>
            <a:ln>
              <a:noFill/>
            </a:ln>
          </c:spPr>
          <c:invertIfNegative val="0"/>
          <c:val>
            <c:numRef>
              <c:f>Rapport!$F$998:$F$1003</c:f>
              <c:numCache>
                <c:formatCode>0%</c:formatCode>
                <c:ptCount val="6"/>
                <c:pt idx="0">
                  <c:v>0.81690140845070425</c:v>
                </c:pt>
                <c:pt idx="1">
                  <c:v>0.16901408450704225</c:v>
                </c:pt>
                <c:pt idx="2">
                  <c:v>0.30281690140845069</c:v>
                </c:pt>
                <c:pt idx="3">
                  <c:v>0.57042253521126762</c:v>
                </c:pt>
                <c:pt idx="4">
                  <c:v>0.16549295774647887</c:v>
                </c:pt>
                <c:pt idx="5">
                  <c:v>4.5774647887323945E-2</c:v>
                </c:pt>
              </c:numCache>
            </c:numRef>
          </c:val>
          <c:extLst>
            <c:ext xmlns:c16="http://schemas.microsoft.com/office/drawing/2014/chart" uri="{C3380CC4-5D6E-409C-BE32-E72D297353CC}">
              <c16:uniqueId val="{00000000-985D-4839-8641-E3F00D94E4D8}"/>
            </c:ext>
          </c:extLst>
        </c:ser>
        <c:dLbls>
          <c:showLegendKey val="0"/>
          <c:showVal val="0"/>
          <c:showCatName val="0"/>
          <c:showSerName val="0"/>
          <c:showPercent val="0"/>
          <c:showBubbleSize val="0"/>
        </c:dLbls>
        <c:gapWidth val="182"/>
        <c:axId val="1190517663"/>
        <c:axId val="1192445599"/>
      </c:barChart>
      <c:valAx>
        <c:axId val="1192445599"/>
        <c:scaling>
          <c:orientation val="maxMin"/>
          <c:max val="1"/>
        </c:scaling>
        <c:delete val="1"/>
        <c:axPos val="t"/>
        <c:numFmt formatCode="0%" sourceLinked="1"/>
        <c:majorTickMark val="none"/>
        <c:minorTickMark val="none"/>
        <c:tickLblPos val="nextTo"/>
        <c:crossAx val="1190517663"/>
        <c:crosses val="autoZero"/>
        <c:crossBetween val="between"/>
      </c:valAx>
      <c:catAx>
        <c:axId val="1190517663"/>
        <c:scaling>
          <c:orientation val="maxMin"/>
        </c:scaling>
        <c:delete val="1"/>
        <c:axPos val="r"/>
        <c:majorTickMark val="none"/>
        <c:minorTickMark val="none"/>
        <c:tickLblPos val="nextTo"/>
        <c:crossAx val="1192445599"/>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606204401298"/>
          <c:h val="0.99788241370405439"/>
        </c:manualLayout>
      </c:layout>
      <c:barChart>
        <c:barDir val="bar"/>
        <c:grouping val="clustered"/>
        <c:varyColors val="0"/>
        <c:ser>
          <c:idx val="0"/>
          <c:order val="0"/>
          <c:spPr>
            <a:solidFill>
              <a:srgbClr val="E56A54"/>
            </a:solidFill>
            <a:ln>
              <a:noFill/>
            </a:ln>
          </c:spPr>
          <c:invertIfNegative val="0"/>
          <c:val>
            <c:numRef>
              <c:f>Rapport!$F$1024:$F$1037</c:f>
              <c:numCache>
                <c:formatCode>0%</c:formatCode>
                <c:ptCount val="14"/>
                <c:pt idx="0">
                  <c:v>0.16549295774647887</c:v>
                </c:pt>
                <c:pt idx="1">
                  <c:v>0.573943661971831</c:v>
                </c:pt>
                <c:pt idx="2">
                  <c:v>0.10211267605633803</c:v>
                </c:pt>
                <c:pt idx="3">
                  <c:v>8.098591549295775E-2</c:v>
                </c:pt>
                <c:pt idx="4">
                  <c:v>2.8169014084507043E-2</c:v>
                </c:pt>
                <c:pt idx="5">
                  <c:v>4.2253521126760563E-2</c:v>
                </c:pt>
                <c:pt idx="6">
                  <c:v>0.18309859154929578</c:v>
                </c:pt>
                <c:pt idx="7">
                  <c:v>0.16901408450704225</c:v>
                </c:pt>
                <c:pt idx="8">
                  <c:v>5.2816901408450703E-2</c:v>
                </c:pt>
                <c:pt idx="9">
                  <c:v>2.8169014084507043E-2</c:v>
                </c:pt>
                <c:pt idx="10">
                  <c:v>0.10563380281690141</c:v>
                </c:pt>
                <c:pt idx="11">
                  <c:v>0</c:v>
                </c:pt>
                <c:pt idx="12">
                  <c:v>0</c:v>
                </c:pt>
                <c:pt idx="13">
                  <c:v>1.0563380281690141E-2</c:v>
                </c:pt>
              </c:numCache>
            </c:numRef>
          </c:val>
          <c:extLst>
            <c:ext xmlns:c16="http://schemas.microsoft.com/office/drawing/2014/chart" uri="{C3380CC4-5D6E-409C-BE32-E72D297353CC}">
              <c16:uniqueId val="{00000000-6050-4386-8C15-D575792EF3F0}"/>
            </c:ext>
          </c:extLst>
        </c:ser>
        <c:dLbls>
          <c:showLegendKey val="0"/>
          <c:showVal val="0"/>
          <c:showCatName val="0"/>
          <c:showSerName val="0"/>
          <c:showPercent val="0"/>
          <c:showBubbleSize val="0"/>
        </c:dLbls>
        <c:gapWidth val="182"/>
        <c:axId val="1332705247"/>
        <c:axId val="1192442623"/>
      </c:barChart>
      <c:valAx>
        <c:axId val="1192442623"/>
        <c:scaling>
          <c:orientation val="maxMin"/>
          <c:max val="1"/>
        </c:scaling>
        <c:delete val="1"/>
        <c:axPos val="t"/>
        <c:numFmt formatCode="0%" sourceLinked="1"/>
        <c:majorTickMark val="none"/>
        <c:minorTickMark val="none"/>
        <c:tickLblPos val="nextTo"/>
        <c:crossAx val="1332705247"/>
        <c:crosses val="autoZero"/>
        <c:crossBetween val="between"/>
      </c:valAx>
      <c:catAx>
        <c:axId val="1332705247"/>
        <c:scaling>
          <c:orientation val="maxMin"/>
        </c:scaling>
        <c:delete val="1"/>
        <c:axPos val="r"/>
        <c:majorTickMark val="none"/>
        <c:minorTickMark val="none"/>
        <c:tickLblPos val="nextTo"/>
        <c:crossAx val="1192442623"/>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8205933957915805"/>
          <c:h val="0.99275892625029005"/>
        </c:manualLayout>
      </c:layout>
      <c:barChart>
        <c:barDir val="bar"/>
        <c:grouping val="clustered"/>
        <c:varyColors val="0"/>
        <c:ser>
          <c:idx val="0"/>
          <c:order val="0"/>
          <c:spPr>
            <a:solidFill>
              <a:srgbClr val="E56A54"/>
            </a:solidFill>
            <a:ln>
              <a:noFill/>
            </a:ln>
          </c:spPr>
          <c:invertIfNegative val="0"/>
          <c:val>
            <c:numRef>
              <c:f>Rapport!$F$425:$F$433</c:f>
              <c:numCache>
                <c:formatCode>0%</c:formatCode>
                <c:ptCount val="9"/>
                <c:pt idx="0">
                  <c:v>0.24295774647887325</c:v>
                </c:pt>
                <c:pt idx="1">
                  <c:v>0.602112676056338</c:v>
                </c:pt>
                <c:pt idx="2">
                  <c:v>1.7605633802816902E-2</c:v>
                </c:pt>
                <c:pt idx="3">
                  <c:v>4.2253521126760563E-2</c:v>
                </c:pt>
                <c:pt idx="4">
                  <c:v>6.3380281690140844E-2</c:v>
                </c:pt>
                <c:pt idx="5">
                  <c:v>2.464788732394366E-2</c:v>
                </c:pt>
                <c:pt idx="6">
                  <c:v>0</c:v>
                </c:pt>
                <c:pt idx="7">
                  <c:v>0</c:v>
                </c:pt>
                <c:pt idx="8">
                  <c:v>0</c:v>
                </c:pt>
              </c:numCache>
            </c:numRef>
          </c:val>
          <c:extLst>
            <c:ext xmlns:c16="http://schemas.microsoft.com/office/drawing/2014/chart" uri="{C3380CC4-5D6E-409C-BE32-E72D297353CC}">
              <c16:uniqueId val="{00000000-55AC-430B-85C4-B6B3B148CD7A}"/>
            </c:ext>
          </c:extLst>
        </c:ser>
        <c:dLbls>
          <c:showLegendKey val="0"/>
          <c:showVal val="0"/>
          <c:showCatName val="0"/>
          <c:showSerName val="0"/>
          <c:showPercent val="0"/>
          <c:showBubbleSize val="0"/>
        </c:dLbls>
        <c:gapWidth val="400"/>
        <c:axId val="1190491743"/>
        <c:axId val="1190526703"/>
      </c:barChart>
      <c:valAx>
        <c:axId val="1190526703"/>
        <c:scaling>
          <c:orientation val="maxMin"/>
          <c:max val="1"/>
        </c:scaling>
        <c:delete val="1"/>
        <c:axPos val="t"/>
        <c:numFmt formatCode="0%" sourceLinked="1"/>
        <c:majorTickMark val="none"/>
        <c:minorTickMark val="none"/>
        <c:tickLblPos val="nextTo"/>
        <c:crossAx val="1190491743"/>
        <c:crosses val="autoZero"/>
        <c:crossBetween val="between"/>
      </c:valAx>
      <c:catAx>
        <c:axId val="1190491743"/>
        <c:scaling>
          <c:orientation val="maxMin"/>
        </c:scaling>
        <c:delete val="1"/>
        <c:axPos val="r"/>
        <c:majorTickMark val="none"/>
        <c:minorTickMark val="none"/>
        <c:tickLblPos val="nextTo"/>
        <c:crossAx val="1190526703"/>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616767826688"/>
          <c:h val="0.98916948009308314"/>
        </c:manualLayout>
      </c:layout>
      <c:barChart>
        <c:barDir val="bar"/>
        <c:grouping val="clustered"/>
        <c:varyColors val="0"/>
        <c:ser>
          <c:idx val="0"/>
          <c:order val="0"/>
          <c:spPr>
            <a:solidFill>
              <a:srgbClr val="E56A54"/>
            </a:solidFill>
            <a:ln>
              <a:noFill/>
            </a:ln>
          </c:spPr>
          <c:invertIfNegative val="0"/>
          <c:dPt>
            <c:idx val="5"/>
            <c:invertIfNegative val="0"/>
            <c:bubble3D val="0"/>
            <c:extLst>
              <c:ext xmlns:c16="http://schemas.microsoft.com/office/drawing/2014/chart" uri="{C3380CC4-5D6E-409C-BE32-E72D297353CC}">
                <c16:uniqueId val="{00000001-4542-4DBA-B7A9-2E686170E55F}"/>
              </c:ext>
            </c:extLst>
          </c:dPt>
          <c:val>
            <c:numRef>
              <c:f>Rapport!$F$552:$F$563</c:f>
              <c:numCache>
                <c:formatCode>0%</c:formatCode>
                <c:ptCount val="12"/>
                <c:pt idx="0">
                  <c:v>0.15492957746478872</c:v>
                </c:pt>
                <c:pt idx="1">
                  <c:v>0.11971830985915492</c:v>
                </c:pt>
                <c:pt idx="2">
                  <c:v>4.5774647887323945E-2</c:v>
                </c:pt>
                <c:pt idx="3">
                  <c:v>3.5211267605633804E-3</c:v>
                </c:pt>
                <c:pt idx="4">
                  <c:v>7.0422535211267607E-3</c:v>
                </c:pt>
                <c:pt idx="5">
                  <c:v>0.16549295774647887</c:v>
                </c:pt>
                <c:pt idx="6">
                  <c:v>3.5211267605633804E-2</c:v>
                </c:pt>
                <c:pt idx="7">
                  <c:v>0</c:v>
                </c:pt>
                <c:pt idx="8">
                  <c:v>0.76760563380281688</c:v>
                </c:pt>
                <c:pt idx="9">
                  <c:v>0.14084507042253522</c:v>
                </c:pt>
                <c:pt idx="10">
                  <c:v>2.1126760563380281E-2</c:v>
                </c:pt>
                <c:pt idx="11">
                  <c:v>0</c:v>
                </c:pt>
              </c:numCache>
            </c:numRef>
          </c:val>
          <c:extLst>
            <c:ext xmlns:c16="http://schemas.microsoft.com/office/drawing/2014/chart" uri="{C3380CC4-5D6E-409C-BE32-E72D297353CC}">
              <c16:uniqueId val="{00000000-4542-4DBA-B7A9-2E686170E55F}"/>
            </c:ext>
          </c:extLst>
        </c:ser>
        <c:dLbls>
          <c:showLegendKey val="0"/>
          <c:showVal val="0"/>
          <c:showCatName val="0"/>
          <c:showSerName val="0"/>
          <c:showPercent val="0"/>
          <c:showBubbleSize val="0"/>
        </c:dLbls>
        <c:gapWidth val="182"/>
        <c:axId val="1190503263"/>
        <c:axId val="1190525215"/>
      </c:barChart>
      <c:valAx>
        <c:axId val="1190525215"/>
        <c:scaling>
          <c:orientation val="maxMin"/>
          <c:max val="1"/>
        </c:scaling>
        <c:delete val="1"/>
        <c:axPos val="t"/>
        <c:numFmt formatCode="0%" sourceLinked="1"/>
        <c:majorTickMark val="none"/>
        <c:minorTickMark val="none"/>
        <c:tickLblPos val="nextTo"/>
        <c:crossAx val="1190503263"/>
        <c:crosses val="autoZero"/>
        <c:crossBetween val="between"/>
      </c:valAx>
      <c:catAx>
        <c:axId val="1190503263"/>
        <c:scaling>
          <c:orientation val="maxMin"/>
        </c:scaling>
        <c:delete val="1"/>
        <c:axPos val="r"/>
        <c:majorTickMark val="none"/>
        <c:minorTickMark val="none"/>
        <c:tickLblPos val="nextTo"/>
        <c:crossAx val="1190525215"/>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29559342398"/>
          <c:h val="0.98916414137982589"/>
        </c:manualLayout>
      </c:layout>
      <c:barChart>
        <c:barDir val="bar"/>
        <c:grouping val="clustered"/>
        <c:varyColors val="0"/>
        <c:ser>
          <c:idx val="0"/>
          <c:order val="0"/>
          <c:spPr>
            <a:solidFill>
              <a:srgbClr val="E56A54"/>
            </a:solidFill>
            <a:ln>
              <a:noFill/>
            </a:ln>
          </c:spPr>
          <c:invertIfNegative val="0"/>
          <c:val>
            <c:numRef>
              <c:f>Rapport!$G$993:$G$994</c:f>
              <c:numCache>
                <c:formatCode>General</c:formatCode>
                <c:ptCount val="2"/>
                <c:pt idx="0">
                  <c:v>1</c:v>
                </c:pt>
                <c:pt idx="1">
                  <c:v>0</c:v>
                </c:pt>
              </c:numCache>
            </c:numRef>
          </c:val>
          <c:extLst>
            <c:ext xmlns:c16="http://schemas.microsoft.com/office/drawing/2014/chart" uri="{C3380CC4-5D6E-409C-BE32-E72D297353CC}">
              <c16:uniqueId val="{00000000-9C12-45E0-8A9A-FFE521866068}"/>
            </c:ext>
          </c:extLst>
        </c:ser>
        <c:dLbls>
          <c:showLegendKey val="0"/>
          <c:showVal val="0"/>
          <c:showCatName val="0"/>
          <c:showSerName val="0"/>
          <c:showPercent val="0"/>
          <c:showBubbleSize val="0"/>
        </c:dLbls>
        <c:gapWidth val="182"/>
        <c:axId val="1190502303"/>
        <c:axId val="1192444111"/>
      </c:barChart>
      <c:valAx>
        <c:axId val="1192444111"/>
        <c:scaling>
          <c:orientation val="maxMin"/>
          <c:max val="1"/>
        </c:scaling>
        <c:delete val="1"/>
        <c:axPos val="t"/>
        <c:numFmt formatCode="General" sourceLinked="1"/>
        <c:majorTickMark val="none"/>
        <c:minorTickMark val="none"/>
        <c:tickLblPos val="nextTo"/>
        <c:crossAx val="1190502303"/>
        <c:crosses val="autoZero"/>
        <c:crossBetween val="between"/>
      </c:valAx>
      <c:catAx>
        <c:axId val="1190502303"/>
        <c:scaling>
          <c:orientation val="maxMin"/>
        </c:scaling>
        <c:delete val="1"/>
        <c:axPos val="r"/>
        <c:majorTickMark val="none"/>
        <c:minorTickMark val="none"/>
        <c:tickLblPos val="nextTo"/>
        <c:crossAx val="1192444111"/>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29559342398"/>
          <c:h val="0.98917021659566806"/>
        </c:manualLayout>
      </c:layout>
      <c:barChart>
        <c:barDir val="bar"/>
        <c:grouping val="clustered"/>
        <c:varyColors val="0"/>
        <c:ser>
          <c:idx val="0"/>
          <c:order val="0"/>
          <c:spPr>
            <a:solidFill>
              <a:srgbClr val="E56A54"/>
            </a:solidFill>
            <a:ln>
              <a:noFill/>
            </a:ln>
          </c:spPr>
          <c:invertIfNegative val="0"/>
          <c:val>
            <c:numRef>
              <c:f>Rapport!$F$959:$F$960</c:f>
              <c:numCache>
                <c:formatCode>0%</c:formatCode>
                <c:ptCount val="2"/>
              </c:numCache>
            </c:numRef>
          </c:val>
          <c:extLst>
            <c:ext xmlns:c16="http://schemas.microsoft.com/office/drawing/2014/chart" uri="{C3380CC4-5D6E-409C-BE32-E72D297353CC}">
              <c16:uniqueId val="{00000000-5719-4A2C-B35A-A26C492BF87D}"/>
            </c:ext>
          </c:extLst>
        </c:ser>
        <c:dLbls>
          <c:showLegendKey val="0"/>
          <c:showVal val="0"/>
          <c:showCatName val="0"/>
          <c:showSerName val="0"/>
          <c:showPercent val="0"/>
          <c:showBubbleSize val="0"/>
        </c:dLbls>
        <c:gapWidth val="182"/>
        <c:axId val="1190487903"/>
        <c:axId val="1192443119"/>
      </c:barChart>
      <c:valAx>
        <c:axId val="1192443119"/>
        <c:scaling>
          <c:orientation val="maxMin"/>
          <c:max val="1"/>
        </c:scaling>
        <c:delete val="1"/>
        <c:axPos val="t"/>
        <c:numFmt formatCode="0%" sourceLinked="1"/>
        <c:majorTickMark val="none"/>
        <c:minorTickMark val="none"/>
        <c:tickLblPos val="nextTo"/>
        <c:crossAx val="1190487903"/>
        <c:crosses val="autoZero"/>
        <c:crossBetween val="between"/>
      </c:valAx>
      <c:catAx>
        <c:axId val="1190487903"/>
        <c:scaling>
          <c:orientation val="maxMin"/>
        </c:scaling>
        <c:delete val="1"/>
        <c:axPos val="r"/>
        <c:majorTickMark val="none"/>
        <c:minorTickMark val="none"/>
        <c:tickLblPos val="nextTo"/>
        <c:crossAx val="1192443119"/>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80133558182619324"/>
          <c:h val="0.98917050481896052"/>
        </c:manualLayout>
      </c:layout>
      <c:barChart>
        <c:barDir val="bar"/>
        <c:grouping val="clustered"/>
        <c:varyColors val="0"/>
        <c:ser>
          <c:idx val="0"/>
          <c:order val="0"/>
          <c:spPr>
            <a:solidFill>
              <a:srgbClr val="E56A54"/>
            </a:solidFill>
            <a:ln>
              <a:noFill/>
            </a:ln>
          </c:spPr>
          <c:invertIfNegative val="0"/>
          <c:val>
            <c:numRef>
              <c:f>Rapport!$F$962:$F$977</c:f>
              <c:numCache>
                <c:formatCode>0%</c:formatCode>
                <c:ptCount val="16"/>
                <c:pt idx="0">
                  <c:v>0.96830985915492962</c:v>
                </c:pt>
                <c:pt idx="1">
                  <c:v>0</c:v>
                </c:pt>
                <c:pt idx="2">
                  <c:v>0</c:v>
                </c:pt>
                <c:pt idx="3">
                  <c:v>3.5211267605633804E-3</c:v>
                </c:pt>
                <c:pt idx="4">
                  <c:v>3.5211267605633804E-3</c:v>
                </c:pt>
                <c:pt idx="5">
                  <c:v>3.5211267605633804E-3</c:v>
                </c:pt>
                <c:pt idx="6">
                  <c:v>3.5211267605633804E-3</c:v>
                </c:pt>
                <c:pt idx="7">
                  <c:v>7.0422535211267607E-3</c:v>
                </c:pt>
                <c:pt idx="8">
                  <c:v>2.464788732394366E-2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351-4BE7-B4D8-F3EC921DE6E0}"/>
            </c:ext>
          </c:extLst>
        </c:ser>
        <c:dLbls>
          <c:showLegendKey val="0"/>
          <c:showVal val="0"/>
          <c:showCatName val="0"/>
          <c:showSerName val="0"/>
          <c:showPercent val="0"/>
          <c:showBubbleSize val="0"/>
        </c:dLbls>
        <c:gapWidth val="182"/>
        <c:axId val="1190515743"/>
        <c:axId val="1192445103"/>
      </c:barChart>
      <c:valAx>
        <c:axId val="1192445103"/>
        <c:scaling>
          <c:orientation val="maxMin"/>
          <c:max val="1"/>
        </c:scaling>
        <c:delete val="1"/>
        <c:axPos val="t"/>
        <c:numFmt formatCode="0%" sourceLinked="1"/>
        <c:majorTickMark val="none"/>
        <c:minorTickMark val="none"/>
        <c:tickLblPos val="nextTo"/>
        <c:crossAx val="1190515743"/>
        <c:crosses val="autoZero"/>
        <c:crossBetween val="between"/>
      </c:valAx>
      <c:catAx>
        <c:axId val="1190515743"/>
        <c:scaling>
          <c:orientation val="maxMin"/>
        </c:scaling>
        <c:delete val="1"/>
        <c:axPos val="r"/>
        <c:majorTickMark val="none"/>
        <c:minorTickMark val="none"/>
        <c:tickLblPos val="nextTo"/>
        <c:crossAx val="1192445103"/>
        <c:crosses val="autoZero"/>
        <c:auto val="1"/>
        <c:lblAlgn val="ctr"/>
        <c:lblOffset val="100"/>
        <c:noMultiLvlLbl val="0"/>
      </c:catAx>
      <c:spPr>
        <a:noFill/>
        <a:ln>
          <a:noFill/>
        </a:ln>
      </c:spPr>
    </c:plotArea>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18677631842787989"/>
          <c:h val="0.91811946499898267"/>
        </c:manualLayout>
      </c:layout>
      <c:doughnutChart>
        <c:varyColors val="1"/>
        <c:ser>
          <c:idx val="0"/>
          <c:order val="0"/>
          <c:dPt>
            <c:idx val="0"/>
            <c:bubble3D val="0"/>
            <c:spPr>
              <a:solidFill>
                <a:srgbClr val="4472C4"/>
              </a:solidFill>
              <a:ln w="25402">
                <a:solidFill>
                  <a:srgbClr val="FFFFFF"/>
                </a:solidFill>
                <a:prstDash val="solid"/>
              </a:ln>
            </c:spPr>
            <c:extLst>
              <c:ext xmlns:c16="http://schemas.microsoft.com/office/drawing/2014/chart" uri="{C3380CC4-5D6E-409C-BE32-E72D297353CC}">
                <c16:uniqueId val="{00000001-60E8-4F6E-898A-1925D12B8BF4}"/>
              </c:ext>
            </c:extLst>
          </c:dPt>
          <c:dPt>
            <c:idx val="1"/>
            <c:bubble3D val="0"/>
            <c:spPr>
              <a:solidFill>
                <a:srgbClr val="ED7D31"/>
              </a:solidFill>
              <a:ln w="25402">
                <a:solidFill>
                  <a:srgbClr val="FFFFFF"/>
                </a:solidFill>
                <a:prstDash val="solid"/>
              </a:ln>
            </c:spPr>
            <c:extLst>
              <c:ext xmlns:c16="http://schemas.microsoft.com/office/drawing/2014/chart" uri="{C3380CC4-5D6E-409C-BE32-E72D297353CC}">
                <c16:uniqueId val="{00000002-60E8-4F6E-898A-1925D12B8BF4}"/>
              </c:ext>
            </c:extLst>
          </c:dPt>
          <c:cat>
            <c:strRef>
              <c:f>Rapport!$A$327:$A$328</c:f>
              <c:strCache>
                <c:ptCount val="2"/>
                <c:pt idx="0">
                  <c:v>Oui</c:v>
                </c:pt>
                <c:pt idx="1">
                  <c:v>Non</c:v>
                </c:pt>
              </c:strCache>
            </c:strRef>
          </c:cat>
          <c:val>
            <c:numRef>
              <c:f>Rapport!$F$327:$F$328</c:f>
              <c:numCache>
                <c:formatCode>0%</c:formatCode>
                <c:ptCount val="2"/>
                <c:pt idx="0">
                  <c:v>0.30281690140845069</c:v>
                </c:pt>
                <c:pt idx="1">
                  <c:v>0.69366197183098588</c:v>
                </c:pt>
              </c:numCache>
            </c:numRef>
          </c:val>
          <c:extLst>
            <c:ext xmlns:c16="http://schemas.microsoft.com/office/drawing/2014/chart" uri="{C3380CC4-5D6E-409C-BE32-E72D297353CC}">
              <c16:uniqueId val="{00000000-60E8-4F6E-898A-1925D12B8BF4}"/>
            </c:ext>
          </c:extLst>
        </c:ser>
        <c:dLbls>
          <c:showLegendKey val="0"/>
          <c:showVal val="0"/>
          <c:showCatName val="0"/>
          <c:showSerName val="0"/>
          <c:showPercent val="0"/>
          <c:showBubbleSize val="0"/>
          <c:showLeaderLines val="1"/>
        </c:dLbls>
        <c:firstSliceAng val="0"/>
        <c:holeSize val="50"/>
      </c:doughnutChart>
      <c:spPr>
        <a:noFill/>
        <a:ln>
          <a:noFill/>
        </a:ln>
      </c:spPr>
    </c:plotArea>
    <c:legend>
      <c:legendPos val="r"/>
      <c:layout>
        <c:manualLayout>
          <c:xMode val="edge"/>
          <c:yMode val="edge"/>
          <c:x val="0.69622238749179577"/>
          <c:y val="0.21560000214171746"/>
          <c:w val="0.10190858100130974"/>
          <c:h val="0.60113725196234868"/>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effectLst>
                <a:outerShdw dist="50804" dir="5400000">
                  <a:srgbClr val="000000"/>
                </a:outerShdw>
              </a:effectLst>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xMode val="edge"/>
          <c:yMode val="edge"/>
          <c:x val="0"/>
          <c:y val="0"/>
          <c:w val="0.24028847982477422"/>
          <c:h val="0.89700056899775116"/>
        </c:manualLayout>
      </c:layout>
      <c:doughnutChart>
        <c:varyColors val="1"/>
        <c:ser>
          <c:idx val="0"/>
          <c:order val="0"/>
          <c:dPt>
            <c:idx val="0"/>
            <c:bubble3D val="0"/>
            <c:spPr>
              <a:solidFill>
                <a:srgbClr val="4472C4"/>
              </a:solidFill>
              <a:ln w="19046">
                <a:solidFill>
                  <a:srgbClr val="FFFFFF"/>
                </a:solidFill>
                <a:prstDash val="solid"/>
              </a:ln>
            </c:spPr>
            <c:extLst>
              <c:ext xmlns:c16="http://schemas.microsoft.com/office/drawing/2014/chart" uri="{C3380CC4-5D6E-409C-BE32-E72D297353CC}">
                <c16:uniqueId val="{00000001-C82C-4CDC-833A-D668051A2BFF}"/>
              </c:ext>
            </c:extLst>
          </c:dPt>
          <c:dPt>
            <c:idx val="1"/>
            <c:bubble3D val="0"/>
            <c:spPr>
              <a:solidFill>
                <a:srgbClr val="ED7D31"/>
              </a:solidFill>
              <a:ln w="19046">
                <a:solidFill>
                  <a:srgbClr val="FFFFFF"/>
                </a:solidFill>
                <a:prstDash val="solid"/>
              </a:ln>
            </c:spPr>
            <c:extLst>
              <c:ext xmlns:c16="http://schemas.microsoft.com/office/drawing/2014/chart" uri="{C3380CC4-5D6E-409C-BE32-E72D297353CC}">
                <c16:uniqueId val="{00000002-C82C-4CDC-833A-D668051A2BFF}"/>
              </c:ext>
            </c:extLst>
          </c:dPt>
          <c:dPt>
            <c:idx val="2"/>
            <c:bubble3D val="0"/>
            <c:spPr>
              <a:solidFill>
                <a:srgbClr val="A5A5A5"/>
              </a:solidFill>
              <a:ln w="19046">
                <a:solidFill>
                  <a:srgbClr val="FFFFFF"/>
                </a:solidFill>
                <a:prstDash val="solid"/>
              </a:ln>
            </c:spPr>
            <c:extLst>
              <c:ext xmlns:c16="http://schemas.microsoft.com/office/drawing/2014/chart" uri="{C3380CC4-5D6E-409C-BE32-E72D297353CC}">
                <c16:uniqueId val="{00000003-C82C-4CDC-833A-D668051A2BFF}"/>
              </c:ext>
            </c:extLst>
          </c:dPt>
          <c:dPt>
            <c:idx val="3"/>
            <c:bubble3D val="0"/>
            <c:spPr>
              <a:solidFill>
                <a:srgbClr val="FFC000"/>
              </a:solidFill>
              <a:ln w="19046">
                <a:solidFill>
                  <a:srgbClr val="FFFFFF"/>
                </a:solidFill>
                <a:prstDash val="solid"/>
              </a:ln>
            </c:spPr>
            <c:extLst>
              <c:ext xmlns:c16="http://schemas.microsoft.com/office/drawing/2014/chart" uri="{C3380CC4-5D6E-409C-BE32-E72D297353CC}">
                <c16:uniqueId val="{00000004-C82C-4CDC-833A-D668051A2BFF}"/>
              </c:ext>
            </c:extLst>
          </c:dPt>
          <c:cat>
            <c:strRef>
              <c:f>Rapport!$A$381:$A$384</c:f>
              <c:strCache>
                <c:ptCount val="4"/>
                <c:pt idx="0">
                  <c:v>Aucune réserves </c:v>
                </c:pt>
                <c:pt idx="1">
                  <c:v>1-2 semaines </c:v>
                </c:pt>
                <c:pt idx="2">
                  <c:v>3-4 semaines </c:v>
                </c:pt>
                <c:pt idx="3">
                  <c:v>Plus de 4 semaines</c:v>
                </c:pt>
              </c:strCache>
            </c:strRef>
          </c:cat>
          <c:val>
            <c:numRef>
              <c:f>Rapport!$F$381:$F$384</c:f>
              <c:numCache>
                <c:formatCode>0%</c:formatCode>
                <c:ptCount val="4"/>
                <c:pt idx="0">
                  <c:v>0.778169014084507</c:v>
                </c:pt>
                <c:pt idx="1">
                  <c:v>0.13380281690140844</c:v>
                </c:pt>
                <c:pt idx="2">
                  <c:v>4.9295774647887321E-2</c:v>
                </c:pt>
                <c:pt idx="3">
                  <c:v>3.873239436619718E-2</c:v>
                </c:pt>
              </c:numCache>
            </c:numRef>
          </c:val>
          <c:extLst>
            <c:ext xmlns:c16="http://schemas.microsoft.com/office/drawing/2014/chart" uri="{C3380CC4-5D6E-409C-BE32-E72D297353CC}">
              <c16:uniqueId val="{00000000-C82C-4CDC-833A-D668051A2BFF}"/>
            </c:ext>
          </c:extLst>
        </c:ser>
        <c:dLbls>
          <c:showLegendKey val="0"/>
          <c:showVal val="0"/>
          <c:showCatName val="0"/>
          <c:showSerName val="0"/>
          <c:showPercent val="0"/>
          <c:showBubbleSize val="0"/>
          <c:showLeaderLines val="1"/>
        </c:dLbls>
        <c:firstSliceAng val="0"/>
        <c:holeSize val="50"/>
      </c:doughnutChart>
      <c:spPr>
        <a:noFill/>
        <a:ln w="9528">
          <a:solidFill>
            <a:srgbClr val="FFFFFF">
              <a:alpha val="0"/>
            </a:srgbClr>
          </a:solidFill>
          <a:prstDash val="solid"/>
        </a:ln>
      </c:spPr>
    </c:plotArea>
    <c:legend>
      <c:legendPos val="r"/>
      <c:layout>
        <c:manualLayout>
          <c:xMode val="edge"/>
          <c:yMode val="edge"/>
          <c:x val="0"/>
          <c:y val="1.2378410599615249E-2"/>
          <c:w val="0.33457560873243314"/>
          <c:h val="0.9876161703741837"/>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en-US"/>
        </a:p>
      </c:txPr>
    </c:legend>
    <c:plotVisOnly val="1"/>
    <c:dispBlanksAs val="gap"/>
    <c:showDLblsOverMax val="0"/>
  </c:chart>
  <c:spPr>
    <a:solidFill>
      <a:srgbClr val="FFFFFF"/>
    </a:solidFill>
    <a:ln>
      <a:noFill/>
    </a:ln>
  </c:spPr>
  <c:txPr>
    <a:bodyPr lIns="0" tIns="0" rIns="0" bIns="0"/>
    <a:lstStyle/>
    <a:p>
      <a:pPr marL="0" marR="0" indent="0" defTabSz="914400" fontAlgn="auto" hangingPunct="1">
        <a:lnSpc>
          <a:spcPct val="100000"/>
        </a:lnSpc>
        <a:spcBef>
          <a:spcPts val="0"/>
        </a:spcBef>
        <a:spcAft>
          <a:spcPts val="0"/>
        </a:spcAft>
        <a:tabLst/>
        <a:defRPr lang="fr-FR" sz="900" b="0" i="0" u="none" strike="noStrike" kern="1200" baseline="0">
          <a:solidFill>
            <a:srgbClr val="000000"/>
          </a:solidFill>
          <a:latin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image" Target="../media/image1.pn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image" Target="../media/image4.pn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image" Target="../media/image2.png"/><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602836</xdr:colOff>
      <xdr:row>302</xdr:row>
      <xdr:rowOff>1819</xdr:rowOff>
    </xdr:from>
    <xdr:ext cx="3100574" cy="2322566"/>
    <xdr:graphicFrame macro="">
      <xdr:nvGraphicFramePr>
        <xdr:cNvPr id="7" name="Graphique 1">
          <a:extLst>
            <a:ext uri="{FF2B5EF4-FFF2-40B4-BE49-F238E27FC236}">
              <a16:creationId xmlns:a16="http://schemas.microsoft.com/office/drawing/2014/main" id="{75372CEC-1776-793B-6756-E96AB19DA8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45290</xdr:colOff>
      <xdr:row>174</xdr:row>
      <xdr:rowOff>65736</xdr:rowOff>
    </xdr:from>
    <xdr:ext cx="3043552" cy="1222717"/>
    <xdr:graphicFrame macro="">
      <xdr:nvGraphicFramePr>
        <xdr:cNvPr id="6" name="Graphique 2">
          <a:extLst>
            <a:ext uri="{FF2B5EF4-FFF2-40B4-BE49-F238E27FC236}">
              <a16:creationId xmlns:a16="http://schemas.microsoft.com/office/drawing/2014/main" id="{27BE12DD-60D1-38EE-FE7F-D20A8DA394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1105774</xdr:colOff>
      <xdr:row>399</xdr:row>
      <xdr:rowOff>125638</xdr:rowOff>
    </xdr:from>
    <xdr:ext cx="3010780" cy="809097"/>
    <xdr:graphicFrame macro="">
      <xdr:nvGraphicFramePr>
        <xdr:cNvPr id="12" name="Graphique 3">
          <a:extLst>
            <a:ext uri="{FF2B5EF4-FFF2-40B4-BE49-F238E27FC236}">
              <a16:creationId xmlns:a16="http://schemas.microsoft.com/office/drawing/2014/main" id="{92AC6513-9C90-D9CB-360D-B42475578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xdr:col>
      <xdr:colOff>522872</xdr:colOff>
      <xdr:row>550</xdr:row>
      <xdr:rowOff>210110</xdr:rowOff>
    </xdr:from>
    <xdr:ext cx="2431133" cy="2240151"/>
    <xdr:graphicFrame macro="">
      <xdr:nvGraphicFramePr>
        <xdr:cNvPr id="19" name="Graphique 4">
          <a:extLst>
            <a:ext uri="{FF2B5EF4-FFF2-40B4-BE49-F238E27FC236}">
              <a16:creationId xmlns:a16="http://schemas.microsoft.com/office/drawing/2014/main" id="{2DE5E8A6-493D-0D4A-4CCF-7161F06432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0</xdr:colOff>
      <xdr:row>992</xdr:row>
      <xdr:rowOff>0</xdr:rowOff>
    </xdr:from>
    <xdr:ext cx="3184763" cy="367945"/>
    <xdr:graphicFrame macro="">
      <xdr:nvGraphicFramePr>
        <xdr:cNvPr id="35" name="Graphique 5">
          <a:extLst>
            <a:ext uri="{FF2B5EF4-FFF2-40B4-BE49-F238E27FC236}">
              <a16:creationId xmlns:a16="http://schemas.microsoft.com/office/drawing/2014/main" id="{638981E0-EB5A-6271-4564-E2F94BC284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0</xdr:colOff>
      <xdr:row>958</xdr:row>
      <xdr:rowOff>0</xdr:rowOff>
    </xdr:from>
    <xdr:ext cx="3184763" cy="366674"/>
    <xdr:graphicFrame macro="">
      <xdr:nvGraphicFramePr>
        <xdr:cNvPr id="33" name="Graphique 6">
          <a:extLst>
            <a:ext uri="{FF2B5EF4-FFF2-40B4-BE49-F238E27FC236}">
              <a16:creationId xmlns:a16="http://schemas.microsoft.com/office/drawing/2014/main" id="{1719923C-41A6-9551-49C2-4AF7610004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xdr:col>
      <xdr:colOff>246878</xdr:colOff>
      <xdr:row>960</xdr:row>
      <xdr:rowOff>163759</xdr:rowOff>
    </xdr:from>
    <xdr:ext cx="2441932" cy="2971699"/>
    <xdr:graphicFrame macro="">
      <xdr:nvGraphicFramePr>
        <xdr:cNvPr id="34" name="Graphique 7">
          <a:extLst>
            <a:ext uri="{FF2B5EF4-FFF2-40B4-BE49-F238E27FC236}">
              <a16:creationId xmlns:a16="http://schemas.microsoft.com/office/drawing/2014/main" id="{BA5461D8-F1CB-CCBD-8156-A6A9F741D5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1283543</xdr:colOff>
      <xdr:row>326</xdr:row>
      <xdr:rowOff>7086</xdr:rowOff>
    </xdr:from>
    <xdr:ext cx="3067043" cy="747064"/>
    <xdr:graphicFrame macro="">
      <xdr:nvGraphicFramePr>
        <xdr:cNvPr id="8" name="Chart 10">
          <a:extLst>
            <a:ext uri="{FF2B5EF4-FFF2-40B4-BE49-F238E27FC236}">
              <a16:creationId xmlns:a16="http://schemas.microsoft.com/office/drawing/2014/main" id="{7840ADDD-9EE0-2424-6301-1270D7CDF5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1267010</xdr:colOff>
      <xdr:row>380</xdr:row>
      <xdr:rowOff>5061</xdr:rowOff>
    </xdr:from>
    <xdr:ext cx="3049780" cy="738140"/>
    <xdr:graphicFrame macro="">
      <xdr:nvGraphicFramePr>
        <xdr:cNvPr id="10" name="Chart 19">
          <a:extLst>
            <a:ext uri="{FF2B5EF4-FFF2-40B4-BE49-F238E27FC236}">
              <a16:creationId xmlns:a16="http://schemas.microsoft.com/office/drawing/2014/main" id="{4324A633-CDD2-5343-E65F-16A8258B56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848645</xdr:colOff>
      <xdr:row>449</xdr:row>
      <xdr:rowOff>83402</xdr:rowOff>
    </xdr:from>
    <xdr:ext cx="3286499" cy="657426"/>
    <xdr:graphicFrame macro="">
      <xdr:nvGraphicFramePr>
        <xdr:cNvPr id="14" name="Chart 76">
          <a:extLst>
            <a:ext uri="{FF2B5EF4-FFF2-40B4-BE49-F238E27FC236}">
              <a16:creationId xmlns:a16="http://schemas.microsoft.com/office/drawing/2014/main" id="{C5F47453-F492-B030-2B12-9A308A079C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1</xdr:col>
      <xdr:colOff>513389</xdr:colOff>
      <xdr:row>800</xdr:row>
      <xdr:rowOff>8403</xdr:rowOff>
    </xdr:from>
    <xdr:ext cx="2406079" cy="1432444"/>
    <xdr:graphicFrame macro="">
      <xdr:nvGraphicFramePr>
        <xdr:cNvPr id="30" name="Graphique 42">
          <a:extLst>
            <a:ext uri="{FF2B5EF4-FFF2-40B4-BE49-F238E27FC236}">
              <a16:creationId xmlns:a16="http://schemas.microsoft.com/office/drawing/2014/main" id="{06B0A11C-FA18-34D9-CFD1-8F21E5839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1</xdr:col>
      <xdr:colOff>620804</xdr:colOff>
      <xdr:row>784</xdr:row>
      <xdr:rowOff>3772</xdr:rowOff>
    </xdr:from>
    <xdr:ext cx="3128253" cy="1349626"/>
    <xdr:graphicFrame macro="">
      <xdr:nvGraphicFramePr>
        <xdr:cNvPr id="29" name="Graphique 42">
          <a:extLst>
            <a:ext uri="{FF2B5EF4-FFF2-40B4-BE49-F238E27FC236}">
              <a16:creationId xmlns:a16="http://schemas.microsoft.com/office/drawing/2014/main" id="{4C34D053-E886-5AAC-37CC-C49B8094E6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3</xdr:col>
      <xdr:colOff>179176</xdr:colOff>
      <xdr:row>647</xdr:row>
      <xdr:rowOff>228</xdr:rowOff>
    </xdr:from>
    <xdr:ext cx="1204456" cy="889473"/>
    <xdr:graphicFrame macro="">
      <xdr:nvGraphicFramePr>
        <xdr:cNvPr id="24" name="Graphique 42">
          <a:extLst>
            <a:ext uri="{FF2B5EF4-FFF2-40B4-BE49-F238E27FC236}">
              <a16:creationId xmlns:a16="http://schemas.microsoft.com/office/drawing/2014/main" id="{D2CEBDC0-A369-B83A-E1C9-ED32E8D792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2</xdr:col>
      <xdr:colOff>722988</xdr:colOff>
      <xdr:row>662</xdr:row>
      <xdr:rowOff>493</xdr:rowOff>
    </xdr:from>
    <xdr:ext cx="1444431" cy="718654"/>
    <xdr:graphicFrame macro="">
      <xdr:nvGraphicFramePr>
        <xdr:cNvPr id="26" name="Graphique 42">
          <a:extLst>
            <a:ext uri="{FF2B5EF4-FFF2-40B4-BE49-F238E27FC236}">
              <a16:creationId xmlns:a16="http://schemas.microsoft.com/office/drawing/2014/main" id="{676BD84B-190B-8AF6-D962-C2E8754DCB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3</xdr:col>
      <xdr:colOff>1810</xdr:colOff>
      <xdr:row>1039</xdr:row>
      <xdr:rowOff>7616</xdr:rowOff>
    </xdr:from>
    <xdr:ext cx="1451171" cy="2666070"/>
    <xdr:graphicFrame macro="">
      <xdr:nvGraphicFramePr>
        <xdr:cNvPr id="38" name="Graphique 71">
          <a:extLst>
            <a:ext uri="{FF2B5EF4-FFF2-40B4-BE49-F238E27FC236}">
              <a16:creationId xmlns:a16="http://schemas.microsoft.com/office/drawing/2014/main" id="{ED99FE84-D25E-D02D-5FD8-6D8F076F71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0</xdr:col>
      <xdr:colOff>1400732</xdr:colOff>
      <xdr:row>486</xdr:row>
      <xdr:rowOff>0</xdr:rowOff>
    </xdr:from>
    <xdr:ext cx="3915131" cy="824304"/>
    <xdr:graphicFrame macro="">
      <xdr:nvGraphicFramePr>
        <xdr:cNvPr id="15" name="Chart 8">
          <a:extLst>
            <a:ext uri="{FF2B5EF4-FFF2-40B4-BE49-F238E27FC236}">
              <a16:creationId xmlns:a16="http://schemas.microsoft.com/office/drawing/2014/main" id="{23874CA9-A435-C40C-F158-E74DF23D6C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602315</xdr:colOff>
      <xdr:row>491</xdr:row>
      <xdr:rowOff>88596</xdr:rowOff>
    </xdr:from>
    <xdr:ext cx="3465841" cy="1066775"/>
    <xdr:graphicFrame macro="">
      <xdr:nvGraphicFramePr>
        <xdr:cNvPr id="16" name="Chart 9">
          <a:extLst>
            <a:ext uri="{FF2B5EF4-FFF2-40B4-BE49-F238E27FC236}">
              <a16:creationId xmlns:a16="http://schemas.microsoft.com/office/drawing/2014/main" id="{095F1FBF-4AC9-05BA-7620-2D25FB62DB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oneCellAnchor>
    <xdr:from>
      <xdr:col>1</xdr:col>
      <xdr:colOff>523804</xdr:colOff>
      <xdr:row>569</xdr:row>
      <xdr:rowOff>448878</xdr:rowOff>
    </xdr:from>
    <xdr:ext cx="2393012" cy="1336002"/>
    <xdr:graphicFrame macro="">
      <xdr:nvGraphicFramePr>
        <xdr:cNvPr id="20" name="Graphique 42">
          <a:extLst>
            <a:ext uri="{FF2B5EF4-FFF2-40B4-BE49-F238E27FC236}">
              <a16:creationId xmlns:a16="http://schemas.microsoft.com/office/drawing/2014/main" id="{2133AF9B-B389-67DD-9B71-9D953373A2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0</xdr:col>
      <xdr:colOff>1036545</xdr:colOff>
      <xdr:row>342</xdr:row>
      <xdr:rowOff>429</xdr:rowOff>
    </xdr:from>
    <xdr:ext cx="4293748" cy="719120"/>
    <xdr:graphicFrame macro="">
      <xdr:nvGraphicFramePr>
        <xdr:cNvPr id="9" name="Chart 4">
          <a:extLst>
            <a:ext uri="{FF2B5EF4-FFF2-40B4-BE49-F238E27FC236}">
              <a16:creationId xmlns:a16="http://schemas.microsoft.com/office/drawing/2014/main" id="{13FA8CBC-6161-3C3D-FAD8-A1DD4B369A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oneCellAnchor>
    <xdr:from>
      <xdr:col>0</xdr:col>
      <xdr:colOff>1105774</xdr:colOff>
      <xdr:row>393</xdr:row>
      <xdr:rowOff>131380</xdr:rowOff>
    </xdr:from>
    <xdr:ext cx="2996653" cy="809234"/>
    <xdr:graphicFrame macro="">
      <xdr:nvGraphicFramePr>
        <xdr:cNvPr id="11" name="Graphique 34">
          <a:extLst>
            <a:ext uri="{FF2B5EF4-FFF2-40B4-BE49-F238E27FC236}">
              <a16:creationId xmlns:a16="http://schemas.microsoft.com/office/drawing/2014/main" id="{A6E74016-B399-A30E-9B8B-FD2BB4EE3A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oneCellAnchor>
    <xdr:from>
      <xdr:col>0</xdr:col>
      <xdr:colOff>1335691</xdr:colOff>
      <xdr:row>529</xdr:row>
      <xdr:rowOff>103135</xdr:rowOff>
    </xdr:from>
    <xdr:ext cx="3010780" cy="829790"/>
    <xdr:graphicFrame macro="">
      <xdr:nvGraphicFramePr>
        <xdr:cNvPr id="17" name="Graphique 34">
          <a:extLst>
            <a:ext uri="{FF2B5EF4-FFF2-40B4-BE49-F238E27FC236}">
              <a16:creationId xmlns:a16="http://schemas.microsoft.com/office/drawing/2014/main" id="{C97023CC-C8DF-CB64-6D43-642ADEAF0E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oneCellAnchor>
  <xdr:oneCellAnchor>
    <xdr:from>
      <xdr:col>0</xdr:col>
      <xdr:colOff>1368536</xdr:colOff>
      <xdr:row>545</xdr:row>
      <xdr:rowOff>126781</xdr:rowOff>
    </xdr:from>
    <xdr:ext cx="3010780" cy="782918"/>
    <xdr:graphicFrame macro="">
      <xdr:nvGraphicFramePr>
        <xdr:cNvPr id="18" name="Graphique 34">
          <a:extLst>
            <a:ext uri="{FF2B5EF4-FFF2-40B4-BE49-F238E27FC236}">
              <a16:creationId xmlns:a16="http://schemas.microsoft.com/office/drawing/2014/main" id="{35876D5E-FEDE-7958-2573-9BE3339733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oneCellAnchor>
  <xdr:oneCellAnchor>
    <xdr:from>
      <xdr:col>0</xdr:col>
      <xdr:colOff>1055629</xdr:colOff>
      <xdr:row>587</xdr:row>
      <xdr:rowOff>142326</xdr:rowOff>
    </xdr:from>
    <xdr:ext cx="3087416" cy="662098"/>
    <xdr:graphicFrame macro="">
      <xdr:nvGraphicFramePr>
        <xdr:cNvPr id="21" name="Graphique 34">
          <a:extLst>
            <a:ext uri="{FF2B5EF4-FFF2-40B4-BE49-F238E27FC236}">
              <a16:creationId xmlns:a16="http://schemas.microsoft.com/office/drawing/2014/main" id="{426C0A75-26F7-B7C6-5BBE-AEC663DD3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oneCellAnchor>
  <xdr:oneCellAnchor>
    <xdr:from>
      <xdr:col>0</xdr:col>
      <xdr:colOff>1079275</xdr:colOff>
      <xdr:row>597</xdr:row>
      <xdr:rowOff>26499</xdr:rowOff>
    </xdr:from>
    <xdr:ext cx="3087416" cy="750951"/>
    <xdr:graphicFrame macro="">
      <xdr:nvGraphicFramePr>
        <xdr:cNvPr id="22" name="Graphique 34">
          <a:extLst>
            <a:ext uri="{FF2B5EF4-FFF2-40B4-BE49-F238E27FC236}">
              <a16:creationId xmlns:a16="http://schemas.microsoft.com/office/drawing/2014/main" id="{181DD1C6-4C77-7A1F-5638-7B694AF53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oneCellAnchor>
  <xdr:oneCellAnchor>
    <xdr:from>
      <xdr:col>0</xdr:col>
      <xdr:colOff>1079275</xdr:colOff>
      <xdr:row>603</xdr:row>
      <xdr:rowOff>0</xdr:rowOff>
    </xdr:from>
    <xdr:ext cx="3087416" cy="741432"/>
    <xdr:graphicFrame macro="">
      <xdr:nvGraphicFramePr>
        <xdr:cNvPr id="23" name="Graphique 34">
          <a:extLst>
            <a:ext uri="{FF2B5EF4-FFF2-40B4-BE49-F238E27FC236}">
              <a16:creationId xmlns:a16="http://schemas.microsoft.com/office/drawing/2014/main" id="{3210EDA3-9374-FEC8-8F60-D0B1AB1654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oneCellAnchor>
  <xdr:oneCellAnchor>
    <xdr:from>
      <xdr:col>3</xdr:col>
      <xdr:colOff>179771</xdr:colOff>
      <xdr:row>653</xdr:row>
      <xdr:rowOff>219</xdr:rowOff>
    </xdr:from>
    <xdr:ext cx="1204456" cy="709784"/>
    <xdr:graphicFrame macro="">
      <xdr:nvGraphicFramePr>
        <xdr:cNvPr id="25" name="Graphique 42">
          <a:extLst>
            <a:ext uri="{FF2B5EF4-FFF2-40B4-BE49-F238E27FC236}">
              <a16:creationId xmlns:a16="http://schemas.microsoft.com/office/drawing/2014/main" id="{A01D38D2-FC10-7E96-74E0-CEAD3AABA0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1</xdr:col>
      <xdr:colOff>218962</xdr:colOff>
      <xdr:row>700</xdr:row>
      <xdr:rowOff>164226</xdr:rowOff>
    </xdr:from>
    <xdr:ext cx="2535740" cy="736421"/>
    <xdr:graphicFrame macro="">
      <xdr:nvGraphicFramePr>
        <xdr:cNvPr id="27" name="Chart 22">
          <a:extLst>
            <a:ext uri="{FF2B5EF4-FFF2-40B4-BE49-F238E27FC236}">
              <a16:creationId xmlns:a16="http://schemas.microsoft.com/office/drawing/2014/main" id="{CC9EB8CD-59DA-B74D-00B3-E179D0424B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1</xdr:col>
      <xdr:colOff>617704</xdr:colOff>
      <xdr:row>775</xdr:row>
      <xdr:rowOff>10945</xdr:rowOff>
    </xdr:from>
    <xdr:ext cx="3128253" cy="1358981"/>
    <xdr:graphicFrame macro="">
      <xdr:nvGraphicFramePr>
        <xdr:cNvPr id="28" name="Graphique 42">
          <a:extLst>
            <a:ext uri="{FF2B5EF4-FFF2-40B4-BE49-F238E27FC236}">
              <a16:creationId xmlns:a16="http://schemas.microsoft.com/office/drawing/2014/main" id="{57A60CFA-3304-2AEC-DAF7-1B0B6FA40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oneCellAnchor>
    <xdr:from>
      <xdr:col>0</xdr:col>
      <xdr:colOff>768955</xdr:colOff>
      <xdr:row>872</xdr:row>
      <xdr:rowOff>0</xdr:rowOff>
    </xdr:from>
    <xdr:ext cx="3336188" cy="555717"/>
    <xdr:graphicFrame macro="">
      <xdr:nvGraphicFramePr>
        <xdr:cNvPr id="32" name="Chart 28">
          <a:extLst>
            <a:ext uri="{FF2B5EF4-FFF2-40B4-BE49-F238E27FC236}">
              <a16:creationId xmlns:a16="http://schemas.microsoft.com/office/drawing/2014/main" id="{894C9334-CAAD-C794-6401-563E0245C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oneCellAnchor>
    <xdr:from>
      <xdr:col>2</xdr:col>
      <xdr:colOff>68031</xdr:colOff>
      <xdr:row>866</xdr:row>
      <xdr:rowOff>76946</xdr:rowOff>
    </xdr:from>
    <xdr:ext cx="1961525" cy="750932"/>
    <xdr:graphicFrame macro="">
      <xdr:nvGraphicFramePr>
        <xdr:cNvPr id="31" name="Graphique 34">
          <a:extLst>
            <a:ext uri="{FF2B5EF4-FFF2-40B4-BE49-F238E27FC236}">
              <a16:creationId xmlns:a16="http://schemas.microsoft.com/office/drawing/2014/main" id="{FD0C2B5B-0E46-9C66-3A1A-FC34C48CB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oneCellAnchor>
  <xdr:oneCellAnchor>
    <xdr:from>
      <xdr:col>2</xdr:col>
      <xdr:colOff>722083</xdr:colOff>
      <xdr:row>996</xdr:row>
      <xdr:rowOff>197071</xdr:rowOff>
    </xdr:from>
    <xdr:ext cx="1320128" cy="1109094"/>
    <xdr:graphicFrame macro="">
      <xdr:nvGraphicFramePr>
        <xdr:cNvPr id="36" name="Graphique 71">
          <a:extLst>
            <a:ext uri="{FF2B5EF4-FFF2-40B4-BE49-F238E27FC236}">
              <a16:creationId xmlns:a16="http://schemas.microsoft.com/office/drawing/2014/main" id="{799F76AA-C95A-4A67-DD74-0DDB3BED58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oneCellAnchor>
    <xdr:from>
      <xdr:col>3</xdr:col>
      <xdr:colOff>2715</xdr:colOff>
      <xdr:row>1023</xdr:row>
      <xdr:rowOff>0</xdr:rowOff>
    </xdr:from>
    <xdr:ext cx="1444395" cy="2497656"/>
    <xdr:graphicFrame macro="">
      <xdr:nvGraphicFramePr>
        <xdr:cNvPr id="37" name="Graphique 71">
          <a:extLst>
            <a:ext uri="{FF2B5EF4-FFF2-40B4-BE49-F238E27FC236}">
              <a16:creationId xmlns:a16="http://schemas.microsoft.com/office/drawing/2014/main" id="{38592AAC-93E3-6DBD-DB2D-7A43385699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oneCellAnchor>
  <xdr:oneCellAnchor>
    <xdr:from>
      <xdr:col>3</xdr:col>
      <xdr:colOff>278261</xdr:colOff>
      <xdr:row>424</xdr:row>
      <xdr:rowOff>4494</xdr:rowOff>
    </xdr:from>
    <xdr:ext cx="1178067" cy="1788685"/>
    <xdr:graphicFrame macro="">
      <xdr:nvGraphicFramePr>
        <xdr:cNvPr id="13" name="Graphique 6">
          <a:extLst>
            <a:ext uri="{FF2B5EF4-FFF2-40B4-BE49-F238E27FC236}">
              <a16:creationId xmlns:a16="http://schemas.microsoft.com/office/drawing/2014/main" id="{1E9531F5-E610-1EAF-A8AB-876E2619E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1</xdr:col>
      <xdr:colOff>0</xdr:colOff>
      <xdr:row>0</xdr:row>
      <xdr:rowOff>66668</xdr:rowOff>
    </xdr:from>
    <xdr:ext cx="823828" cy="471839"/>
    <xdr:pic>
      <xdr:nvPicPr>
        <xdr:cNvPr id="3" name="Image 35">
          <a:extLst>
            <a:ext uri="{FF2B5EF4-FFF2-40B4-BE49-F238E27FC236}">
              <a16:creationId xmlns:a16="http://schemas.microsoft.com/office/drawing/2014/main" id="{9FEB81A1-76B9-5AB9-31B2-14A816A03580}"/>
            </a:ext>
          </a:extLst>
        </xdr:cNvPr>
        <xdr:cNvPicPr>
          <a:picLocks noChangeAspect="1"/>
        </xdr:cNvPicPr>
      </xdr:nvPicPr>
      <xdr:blipFill>
        <a:blip xmlns:r="http://schemas.openxmlformats.org/officeDocument/2006/relationships" r:embed="rId34"/>
        <a:stretch>
          <a:fillRect/>
        </a:stretch>
      </xdr:blipFill>
      <xdr:spPr>
        <a:xfrm>
          <a:off x="1644650" y="66668"/>
          <a:ext cx="823828" cy="471839"/>
        </a:xfrm>
        <a:prstGeom prst="rect">
          <a:avLst/>
        </a:prstGeom>
        <a:noFill/>
        <a:ln cap="flat">
          <a:noFill/>
        </a:ln>
      </xdr:spPr>
    </xdr:pic>
    <xdr:clientData/>
  </xdr:oneCellAnchor>
  <xdr:oneCellAnchor>
    <xdr:from>
      <xdr:col>8</xdr:col>
      <xdr:colOff>151909</xdr:colOff>
      <xdr:row>0</xdr:row>
      <xdr:rowOff>86319</xdr:rowOff>
    </xdr:from>
    <xdr:ext cx="858264" cy="900446"/>
    <xdr:pic>
      <xdr:nvPicPr>
        <xdr:cNvPr id="4" name="Image 36">
          <a:extLst>
            <a:ext uri="{FF2B5EF4-FFF2-40B4-BE49-F238E27FC236}">
              <a16:creationId xmlns:a16="http://schemas.microsoft.com/office/drawing/2014/main" id="{075FBA87-44C5-7890-0AB1-0115759805EA}"/>
            </a:ext>
          </a:extLst>
        </xdr:cNvPr>
        <xdr:cNvPicPr>
          <a:picLocks noChangeAspect="1"/>
        </xdr:cNvPicPr>
      </xdr:nvPicPr>
      <xdr:blipFill>
        <a:blip xmlns:r="http://schemas.openxmlformats.org/officeDocument/2006/relationships" r:embed="rId35"/>
        <a:stretch>
          <a:fillRect/>
        </a:stretch>
      </xdr:blipFill>
      <xdr:spPr>
        <a:xfrm>
          <a:off x="9441959" y="86319"/>
          <a:ext cx="858264" cy="900446"/>
        </a:xfrm>
        <a:prstGeom prst="rect">
          <a:avLst/>
        </a:prstGeom>
        <a:noFill/>
        <a:ln cap="flat">
          <a:noFill/>
        </a:ln>
      </xdr:spPr>
    </xdr:pic>
    <xdr:clientData/>
  </xdr:oneCellAnchor>
  <xdr:oneCellAnchor>
    <xdr:from>
      <xdr:col>3</xdr:col>
      <xdr:colOff>47621</xdr:colOff>
      <xdr:row>5</xdr:row>
      <xdr:rowOff>76196</xdr:rowOff>
    </xdr:from>
    <xdr:ext cx="6197528" cy="3241008"/>
    <xdr:pic>
      <xdr:nvPicPr>
        <xdr:cNvPr id="5" name="Image 37">
          <a:extLst>
            <a:ext uri="{FF2B5EF4-FFF2-40B4-BE49-F238E27FC236}">
              <a16:creationId xmlns:a16="http://schemas.microsoft.com/office/drawing/2014/main" id="{3ED97711-9EDB-7B73-B070-8CD65B7611EB}"/>
            </a:ext>
          </a:extLst>
        </xdr:cNvPr>
        <xdr:cNvPicPr>
          <a:picLocks noChangeAspect="1"/>
        </xdr:cNvPicPr>
      </xdr:nvPicPr>
      <xdr:blipFill>
        <a:blip xmlns:r="http://schemas.openxmlformats.org/officeDocument/2006/relationships" r:embed="rId36"/>
        <a:stretch>
          <a:fillRect/>
        </a:stretch>
      </xdr:blipFill>
      <xdr:spPr>
        <a:xfrm>
          <a:off x="3140071" y="1498596"/>
          <a:ext cx="6197528" cy="3241008"/>
        </a:xfrm>
        <a:prstGeom prst="rect">
          <a:avLst/>
        </a:prstGeom>
        <a:noFill/>
        <a:ln cap="flat">
          <a:noFill/>
        </a:ln>
      </xdr:spPr>
    </xdr:pic>
    <xdr:clientData/>
  </xdr:oneCellAnchor>
  <xdr:oneCellAnchor>
    <xdr:from>
      <xdr:col>0</xdr:col>
      <xdr:colOff>0</xdr:colOff>
      <xdr:row>0</xdr:row>
      <xdr:rowOff>0</xdr:rowOff>
    </xdr:from>
    <xdr:ext cx="1092451" cy="599791"/>
    <xdr:pic>
      <xdr:nvPicPr>
        <xdr:cNvPr id="2" name="Image 38">
          <a:extLst>
            <a:ext uri="{FF2B5EF4-FFF2-40B4-BE49-F238E27FC236}">
              <a16:creationId xmlns:a16="http://schemas.microsoft.com/office/drawing/2014/main" id="{BE8375AC-2156-FBB4-B108-4853C6BB7765}"/>
            </a:ext>
          </a:extLst>
        </xdr:cNvPr>
        <xdr:cNvPicPr>
          <a:picLocks noChangeAspect="1"/>
        </xdr:cNvPicPr>
      </xdr:nvPicPr>
      <xdr:blipFill>
        <a:blip xmlns:r="http://schemas.openxmlformats.org/officeDocument/2006/relationships" r:embed="rId37"/>
        <a:stretch>
          <a:fillRect/>
        </a:stretch>
      </xdr:blipFill>
      <xdr:spPr>
        <a:xfrm>
          <a:off x="0" y="0"/>
          <a:ext cx="1092451" cy="599791"/>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EKS%20EPER\Desktop\231026%20RAPPORT_ERM_AIRES_SANTE_DE_RWINDI_JTN_NYARUBANDE%20Ok_mb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moi!"/>
      <sheetName val="Méthodologie"/>
      <sheetName val="Données_EM"/>
      <sheetName val="MUAC_E"/>
      <sheetName val="MUAC_F"/>
      <sheetName val="Données_IC"/>
      <sheetName val="Données_GDC-RDS"/>
      <sheetName val="Rapport"/>
      <sheetName val="RésuméExécutif_old"/>
      <sheetName val="RésuméExécutif"/>
      <sheetName val="MdP"/>
      <sheetName val="Nutrition"/>
      <sheetName val="Abris"/>
      <sheetName val="Sécurité_alimentaire"/>
      <sheetName val="AME"/>
      <sheetName val="EHA"/>
      <sheetName val="Santé"/>
      <sheetName val="Éducation"/>
      <sheetName val="Protection"/>
      <sheetName val="AAP"/>
    </sheetNames>
    <sheetDataSet>
      <sheetData sheetId="0" refreshError="1"/>
      <sheetData sheetId="1" refreshError="1">
        <row r="5">
          <cell r="G5" t="str">
            <v>Non</v>
          </cell>
        </row>
        <row r="6">
          <cell r="G6" t="str">
            <v>Non</v>
          </cell>
          <cell r="I6" t="str">
            <v>-</v>
          </cell>
          <cell r="K6" t="str">
            <v>-</v>
          </cell>
        </row>
        <row r="7">
          <cell r="G7" t="str">
            <v>Oui</v>
          </cell>
          <cell r="I7" t="str">
            <v>Raisonné (choisi)</v>
          </cell>
          <cell r="K7" t="str">
            <v>Statut de déplacement (PDI, retourné, etc.)</v>
          </cell>
        </row>
        <row r="8">
          <cell r="G8" t="str">
            <v>Oui</v>
          </cell>
          <cell r="I8" t="str">
            <v>Raisonné (choisi)</v>
          </cell>
          <cell r="K8" t="str">
            <v>Statut de déplacement (PDI, retourné, etc.)</v>
          </cell>
        </row>
        <row r="9">
          <cell r="G9" t="str">
            <v>Oui</v>
          </cell>
          <cell r="I9" t="str">
            <v>Aléatoire simple</v>
          </cell>
          <cell r="K9" t="str">
            <v>Aucune</v>
          </cell>
        </row>
        <row r="10">
          <cell r="G10" t="str">
            <v>Oui</v>
          </cell>
        </row>
        <row r="75">
          <cell r="B75" t="str">
            <v>L’équipe d’évaluation HEKS-EPER et MEDAIR a utilisé comme méthodologie pour la collecte des données :
-Conduite des enquêtes ménages auprès d’un échantillon aléatoire simple de 284 ménages dans les villages évalués ;
-Entretiens avec 11 informateurs clés dont 3 professionnels de santé, 4 autorités locales, 2 représentants des déplacés et 2 personnels de l’éducation. 
-Organisation de 6 groupes de discussions communautaires, échantillon raisonné par statut de déplacement, à Mashango, JTN et Nyarubande ;
-Observation libre des infrastructures et dans les ménages.</v>
          </cell>
        </row>
      </sheetData>
      <sheetData sheetId="2" refreshError="1">
        <row r="4">
          <cell r="F4" t="str">
            <v>Oui</v>
          </cell>
          <cell r="I4">
            <v>0</v>
          </cell>
          <cell r="AM4">
            <v>45200</v>
          </cell>
          <cell r="AN4" t="str">
            <v>Oui</v>
          </cell>
          <cell r="AQ4" t="str">
            <v>Déplacé interne</v>
          </cell>
          <cell r="BE4">
            <v>1</v>
          </cell>
          <cell r="BF4">
            <v>0</v>
          </cell>
          <cell r="BH4">
            <v>0</v>
          </cell>
          <cell r="BI4">
            <v>1</v>
          </cell>
          <cell r="BK4">
            <v>1</v>
          </cell>
          <cell r="BL4">
            <v>0</v>
          </cell>
          <cell r="BN4">
            <v>0</v>
          </cell>
          <cell r="BO4">
            <v>0</v>
          </cell>
          <cell r="BQ4">
            <v>0</v>
          </cell>
          <cell r="BR4">
            <v>0</v>
          </cell>
          <cell r="CC4">
            <v>3</v>
          </cell>
          <cell r="CF4">
            <v>3</v>
          </cell>
          <cell r="DE4" t="str">
            <v>Travail journalier</v>
          </cell>
          <cell r="DG4" t="str">
            <v>Oui</v>
          </cell>
          <cell r="DI4" t="str">
            <v>Non</v>
          </cell>
          <cell r="DJ4" t="str">
            <v>Le marché n'est plus fonctionnel</v>
          </cell>
          <cell r="DL4" t="str">
            <v>Non</v>
          </cell>
          <cell r="DO4">
            <v>1</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F4">
            <v>2</v>
          </cell>
          <cell r="EK4">
            <v>1</v>
          </cell>
          <cell r="EL4">
            <v>1</v>
          </cell>
          <cell r="FP4" t="str">
            <v>En famille d'accueil</v>
          </cell>
          <cell r="FR4" t="str">
            <v>Maison (construction durable)</v>
          </cell>
          <cell r="FU4" t="str">
            <v>Oui</v>
          </cell>
          <cell r="GE4" t="str">
            <v>Non</v>
          </cell>
          <cell r="GH4" t="str">
            <v>Source non-améliorée (c'est à dire non-protégée de l'extérieur, p.ex. puits creusé non-couvert/traditionnel, source naturelle non-aménagée, etc.)</v>
          </cell>
          <cell r="GK4" t="str">
            <v>Oui</v>
          </cell>
          <cell r="GL4" t="str">
            <v>Oui</v>
          </cell>
          <cell r="GM4" t="str">
            <v>Oui</v>
          </cell>
          <cell r="GN4" t="str">
            <v>Oui</v>
          </cell>
          <cell r="GO4" t="str">
            <v>De 31 minutes à 2 heures</v>
          </cell>
          <cell r="GQ4">
            <v>0</v>
          </cell>
          <cell r="GR4">
            <v>1</v>
          </cell>
          <cell r="GS4">
            <v>0</v>
          </cell>
          <cell r="GT4">
            <v>0</v>
          </cell>
          <cell r="GU4">
            <v>0</v>
          </cell>
          <cell r="GV4">
            <v>0</v>
          </cell>
          <cell r="GW4">
            <v>0</v>
          </cell>
          <cell r="GX4">
            <v>0</v>
          </cell>
          <cell r="GY4">
            <v>0</v>
          </cell>
          <cell r="GZ4">
            <v>0</v>
          </cell>
          <cell r="HA4">
            <v>0</v>
          </cell>
          <cell r="HB4">
            <v>0</v>
          </cell>
          <cell r="HM4" t="str">
            <v>Non</v>
          </cell>
          <cell r="HO4" t="str">
            <v>Pas d'installation sanitaire/défécation à l'air libre</v>
          </cell>
          <cell r="HU4" t="str">
            <v>Reste à la maison / se soigne soi-même</v>
          </cell>
          <cell r="HW4" t="str">
            <v>Reste à la maison / se soigne soi-même</v>
          </cell>
          <cell r="HY4" t="str">
            <v>Entre 1 heure et 2 heures</v>
          </cell>
          <cell r="HZ4" t="str">
            <v>Non</v>
          </cell>
          <cell r="IB4" t="str">
            <v>Non</v>
          </cell>
          <cell r="IC4" t="str">
            <v>Oui</v>
          </cell>
          <cell r="ID4" t="str">
            <v>Non</v>
          </cell>
          <cell r="IG4" t="str">
            <v>Oui</v>
          </cell>
          <cell r="II4" t="str">
            <v>Non</v>
          </cell>
          <cell r="IO4">
            <v>0</v>
          </cell>
          <cell r="IP4">
            <v>0</v>
          </cell>
          <cell r="IQ4">
            <v>0</v>
          </cell>
          <cell r="IR4">
            <v>1</v>
          </cell>
          <cell r="IS4">
            <v>1</v>
          </cell>
          <cell r="IT4">
            <v>0</v>
          </cell>
          <cell r="IU4">
            <v>0</v>
          </cell>
          <cell r="IW4">
            <v>0</v>
          </cell>
          <cell r="IX4">
            <v>0</v>
          </cell>
          <cell r="IY4">
            <v>0</v>
          </cell>
          <cell r="IZ4">
            <v>1</v>
          </cell>
          <cell r="JA4">
            <v>1</v>
          </cell>
          <cell r="JB4">
            <v>0</v>
          </cell>
          <cell r="JC4">
            <v>0</v>
          </cell>
          <cell r="JE4">
            <v>0</v>
          </cell>
          <cell r="JF4">
            <v>0</v>
          </cell>
          <cell r="JG4">
            <v>0</v>
          </cell>
          <cell r="JH4">
            <v>0</v>
          </cell>
          <cell r="JI4">
            <v>0</v>
          </cell>
          <cell r="JJ4">
            <v>1</v>
          </cell>
          <cell r="JK4">
            <v>1</v>
          </cell>
          <cell r="JL4">
            <v>0</v>
          </cell>
          <cell r="JO4" t="str">
            <v>Moins de 1 heure</v>
          </cell>
          <cell r="JP4" t="str">
            <v>Non</v>
          </cell>
          <cell r="JS4" t="str">
            <v>Tous</v>
          </cell>
          <cell r="JU4" t="str">
            <v>Aucun</v>
          </cell>
          <cell r="JZ4" t="str">
            <v>Manque de moyens pour payer l’école</v>
          </cell>
          <cell r="KD4">
            <v>1</v>
          </cell>
          <cell r="KE4">
            <v>0</v>
          </cell>
          <cell r="KF4">
            <v>0</v>
          </cell>
          <cell r="KG4">
            <v>0</v>
          </cell>
          <cell r="KH4">
            <v>0</v>
          </cell>
          <cell r="KI4">
            <v>0</v>
          </cell>
          <cell r="KJ4">
            <v>0</v>
          </cell>
          <cell r="KK4">
            <v>0</v>
          </cell>
          <cell r="KL4">
            <v>0</v>
          </cell>
          <cell r="KM4">
            <v>0</v>
          </cell>
          <cell r="KN4">
            <v>0</v>
          </cell>
          <cell r="KO4">
            <v>0</v>
          </cell>
          <cell r="KP4">
            <v>0</v>
          </cell>
          <cell r="KQ4">
            <v>0</v>
          </cell>
          <cell r="KR4">
            <v>0</v>
          </cell>
          <cell r="KS4">
            <v>0</v>
          </cell>
          <cell r="KV4">
            <v>1</v>
          </cell>
          <cell r="KW4">
            <v>0</v>
          </cell>
          <cell r="KX4">
            <v>0</v>
          </cell>
          <cell r="KY4">
            <v>0</v>
          </cell>
          <cell r="KZ4">
            <v>0</v>
          </cell>
          <cell r="LA4">
            <v>0</v>
          </cell>
          <cell r="LD4">
            <v>0</v>
          </cell>
          <cell r="LE4">
            <v>1</v>
          </cell>
          <cell r="LG4">
            <v>0</v>
          </cell>
          <cell r="LH4">
            <v>0</v>
          </cell>
          <cell r="LI4">
            <v>0</v>
          </cell>
          <cell r="LJ4">
            <v>0</v>
          </cell>
          <cell r="LK4">
            <v>0</v>
          </cell>
          <cell r="LL4">
            <v>0</v>
          </cell>
          <cell r="LM4">
            <v>0</v>
          </cell>
          <cell r="LN4">
            <v>0</v>
          </cell>
          <cell r="LQ4">
            <v>0</v>
          </cell>
          <cell r="LR4">
            <v>1</v>
          </cell>
          <cell r="LS4">
            <v>0</v>
          </cell>
          <cell r="LT4">
            <v>0</v>
          </cell>
          <cell r="LU4">
            <v>0</v>
          </cell>
          <cell r="LV4">
            <v>0</v>
          </cell>
          <cell r="LW4">
            <v>0</v>
          </cell>
          <cell r="LX4">
            <v>0</v>
          </cell>
          <cell r="LY4">
            <v>0</v>
          </cell>
          <cell r="LZ4">
            <v>0</v>
          </cell>
          <cell r="MA4">
            <v>0</v>
          </cell>
          <cell r="MB4">
            <v>0</v>
          </cell>
          <cell r="MC4">
            <v>0</v>
          </cell>
          <cell r="MD4">
            <v>0</v>
          </cell>
          <cell r="MG4">
            <v>0</v>
          </cell>
          <cell r="MH4">
            <v>1</v>
          </cell>
          <cell r="MI4">
            <v>0</v>
          </cell>
          <cell r="MJ4">
            <v>0</v>
          </cell>
          <cell r="MK4">
            <v>0</v>
          </cell>
          <cell r="ML4">
            <v>0</v>
          </cell>
          <cell r="MM4">
            <v>0</v>
          </cell>
          <cell r="MN4">
            <v>0</v>
          </cell>
          <cell r="MO4">
            <v>0</v>
          </cell>
          <cell r="MP4">
            <v>0</v>
          </cell>
          <cell r="MQ4">
            <v>0</v>
          </cell>
          <cell r="MR4">
            <v>0</v>
          </cell>
          <cell r="MS4">
            <v>0</v>
          </cell>
          <cell r="MT4">
            <v>0</v>
          </cell>
          <cell r="MU4">
            <v>0</v>
          </cell>
          <cell r="NH4">
            <v>1</v>
          </cell>
          <cell r="NN4">
            <v>1.6</v>
          </cell>
          <cell r="QR4">
            <v>33</v>
          </cell>
          <cell r="QS4">
            <v>24</v>
          </cell>
        </row>
        <row r="5">
          <cell r="F5" t="str">
            <v>Oui</v>
          </cell>
          <cell r="I5">
            <v>0</v>
          </cell>
          <cell r="AM5">
            <v>45200</v>
          </cell>
          <cell r="AN5" t="str">
            <v>Oui</v>
          </cell>
          <cell r="AQ5" t="str">
            <v>Déplacé interne</v>
          </cell>
          <cell r="BE5">
            <v>0</v>
          </cell>
          <cell r="BF5">
            <v>0</v>
          </cell>
          <cell r="BH5">
            <v>1</v>
          </cell>
          <cell r="BI5">
            <v>0</v>
          </cell>
          <cell r="BK5">
            <v>0</v>
          </cell>
          <cell r="BL5">
            <v>1</v>
          </cell>
          <cell r="BN5">
            <v>0</v>
          </cell>
          <cell r="BO5">
            <v>0</v>
          </cell>
          <cell r="BQ5">
            <v>0</v>
          </cell>
          <cell r="BR5">
            <v>0</v>
          </cell>
          <cell r="CC5">
            <v>2</v>
          </cell>
          <cell r="CF5">
            <v>2</v>
          </cell>
          <cell r="DE5" t="str">
            <v>Travail journalier</v>
          </cell>
          <cell r="DG5" t="str">
            <v>Oui</v>
          </cell>
          <cell r="DI5" t="str">
            <v>Non</v>
          </cell>
          <cell r="DJ5" t="str">
            <v>Le marché n'est plus fonctionnel</v>
          </cell>
          <cell r="DL5" t="str">
            <v>Non</v>
          </cell>
          <cell r="DO5">
            <v>1</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F5">
            <v>2</v>
          </cell>
          <cell r="EK5">
            <v>2</v>
          </cell>
          <cell r="EL5">
            <v>2</v>
          </cell>
          <cell r="FP5" t="str">
            <v>En famille d'accueil</v>
          </cell>
          <cell r="FR5" t="str">
            <v>Maison (construction durable)</v>
          </cell>
          <cell r="FU5" t="str">
            <v>Oui</v>
          </cell>
          <cell r="GE5" t="str">
            <v>Non</v>
          </cell>
          <cell r="GH5" t="str">
            <v>Source non-améliorée (c'est à dire non-protégée de l'extérieur, p.ex. puits creusé non-couvert/traditionnel, source naturelle non-aménagée, etc.)</v>
          </cell>
          <cell r="GK5" t="str">
            <v>Oui</v>
          </cell>
          <cell r="GL5" t="str">
            <v>Oui</v>
          </cell>
          <cell r="GM5" t="str">
            <v>Oui</v>
          </cell>
          <cell r="GN5" t="str">
            <v>Oui</v>
          </cell>
          <cell r="GO5" t="str">
            <v>Moins de 30 minutes</v>
          </cell>
          <cell r="GQ5">
            <v>0</v>
          </cell>
          <cell r="GR5">
            <v>1</v>
          </cell>
          <cell r="GS5">
            <v>0</v>
          </cell>
          <cell r="GT5">
            <v>0</v>
          </cell>
          <cell r="GU5">
            <v>0</v>
          </cell>
          <cell r="GV5">
            <v>0</v>
          </cell>
          <cell r="GW5">
            <v>0</v>
          </cell>
          <cell r="GX5">
            <v>0</v>
          </cell>
          <cell r="GY5">
            <v>0</v>
          </cell>
          <cell r="GZ5">
            <v>0</v>
          </cell>
          <cell r="HA5">
            <v>0</v>
          </cell>
          <cell r="HB5">
            <v>0</v>
          </cell>
          <cell r="HM5" t="str">
            <v>Non</v>
          </cell>
          <cell r="HO5" t="str">
            <v>Pas d'installation sanitaire/défécation à l'air libre</v>
          </cell>
          <cell r="HU5" t="str">
            <v>Reste à la maison / se soigne soi-même</v>
          </cell>
          <cell r="HW5" t="str">
            <v>Reste à la maison / se soigne soi-même</v>
          </cell>
          <cell r="HY5" t="str">
            <v>Entre 1 heure et 2 heures</v>
          </cell>
          <cell r="HZ5" t="str">
            <v>Non</v>
          </cell>
          <cell r="IB5" t="str">
            <v>Non</v>
          </cell>
          <cell r="IC5" t="str">
            <v>Non</v>
          </cell>
          <cell r="ID5" t="str">
            <v>Non</v>
          </cell>
          <cell r="IG5" t="str">
            <v>Oui</v>
          </cell>
          <cell r="II5" t="str">
            <v>Non</v>
          </cell>
          <cell r="IO5">
            <v>0</v>
          </cell>
          <cell r="IP5">
            <v>1</v>
          </cell>
          <cell r="IQ5">
            <v>0</v>
          </cell>
          <cell r="IR5">
            <v>1</v>
          </cell>
          <cell r="IS5">
            <v>0</v>
          </cell>
          <cell r="IT5">
            <v>0</v>
          </cell>
          <cell r="IU5">
            <v>0</v>
          </cell>
          <cell r="IW5">
            <v>0</v>
          </cell>
          <cell r="IX5">
            <v>1</v>
          </cell>
          <cell r="IY5">
            <v>0</v>
          </cell>
          <cell r="IZ5">
            <v>1</v>
          </cell>
          <cell r="JA5">
            <v>0</v>
          </cell>
          <cell r="JB5">
            <v>0</v>
          </cell>
          <cell r="JC5">
            <v>0</v>
          </cell>
          <cell r="JE5">
            <v>0</v>
          </cell>
          <cell r="JF5">
            <v>0</v>
          </cell>
          <cell r="JG5">
            <v>0</v>
          </cell>
          <cell r="JH5">
            <v>0</v>
          </cell>
          <cell r="JI5">
            <v>0</v>
          </cell>
          <cell r="JJ5">
            <v>1</v>
          </cell>
          <cell r="JK5">
            <v>1</v>
          </cell>
          <cell r="JL5">
            <v>0</v>
          </cell>
          <cell r="JO5" t="str">
            <v>Moins de 1 heure</v>
          </cell>
          <cell r="JP5" t="str">
            <v>Non</v>
          </cell>
          <cell r="JT5" t="str">
            <v>Toutes les filles de cet âge</v>
          </cell>
          <cell r="JV5" t="str">
            <v>Toutes les filles de cet âge</v>
          </cell>
          <cell r="KD5">
            <v>1</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V5">
            <v>1</v>
          </cell>
          <cell r="KW5">
            <v>0</v>
          </cell>
          <cell r="KX5">
            <v>0</v>
          </cell>
          <cell r="KY5">
            <v>0</v>
          </cell>
          <cell r="KZ5">
            <v>0</v>
          </cell>
          <cell r="LA5">
            <v>0</v>
          </cell>
          <cell r="LD5">
            <v>1</v>
          </cell>
          <cell r="LE5">
            <v>0</v>
          </cell>
          <cell r="LG5">
            <v>0</v>
          </cell>
          <cell r="LH5">
            <v>0</v>
          </cell>
          <cell r="LI5">
            <v>0</v>
          </cell>
          <cell r="LJ5">
            <v>0</v>
          </cell>
          <cell r="LK5">
            <v>0</v>
          </cell>
          <cell r="LL5">
            <v>0</v>
          </cell>
          <cell r="LM5">
            <v>0</v>
          </cell>
          <cell r="LN5">
            <v>0</v>
          </cell>
          <cell r="LQ5">
            <v>0</v>
          </cell>
          <cell r="LR5">
            <v>1</v>
          </cell>
          <cell r="LS5">
            <v>0</v>
          </cell>
          <cell r="LT5">
            <v>0</v>
          </cell>
          <cell r="LU5">
            <v>0</v>
          </cell>
          <cell r="LV5">
            <v>0</v>
          </cell>
          <cell r="LW5">
            <v>0</v>
          </cell>
          <cell r="LX5">
            <v>0</v>
          </cell>
          <cell r="LY5">
            <v>0</v>
          </cell>
          <cell r="LZ5">
            <v>0</v>
          </cell>
          <cell r="MA5">
            <v>0</v>
          </cell>
          <cell r="MB5">
            <v>0</v>
          </cell>
          <cell r="MC5">
            <v>0</v>
          </cell>
          <cell r="MD5">
            <v>0</v>
          </cell>
          <cell r="MG5">
            <v>0</v>
          </cell>
          <cell r="MH5">
            <v>0</v>
          </cell>
          <cell r="MI5">
            <v>1</v>
          </cell>
          <cell r="MJ5">
            <v>0</v>
          </cell>
          <cell r="MK5">
            <v>0</v>
          </cell>
          <cell r="ML5">
            <v>0</v>
          </cell>
          <cell r="MM5">
            <v>0</v>
          </cell>
          <cell r="MN5">
            <v>0</v>
          </cell>
          <cell r="MO5">
            <v>0</v>
          </cell>
          <cell r="MP5">
            <v>0</v>
          </cell>
          <cell r="MQ5">
            <v>0</v>
          </cell>
          <cell r="MR5">
            <v>0</v>
          </cell>
          <cell r="MS5">
            <v>0</v>
          </cell>
          <cell r="MT5">
            <v>0</v>
          </cell>
          <cell r="MU5">
            <v>0</v>
          </cell>
          <cell r="NH5">
            <v>1</v>
          </cell>
          <cell r="NN5">
            <v>1.7</v>
          </cell>
          <cell r="QR5">
            <v>39</v>
          </cell>
          <cell r="QS5">
            <v>23</v>
          </cell>
        </row>
        <row r="6">
          <cell r="F6" t="str">
            <v>Oui</v>
          </cell>
          <cell r="I6">
            <v>0</v>
          </cell>
          <cell r="AM6">
            <v>45200</v>
          </cell>
          <cell r="AN6" t="str">
            <v>Oui</v>
          </cell>
          <cell r="AQ6" t="str">
            <v>Déplacé interne</v>
          </cell>
          <cell r="BE6">
            <v>0</v>
          </cell>
          <cell r="BF6">
            <v>0</v>
          </cell>
          <cell r="BH6">
            <v>0</v>
          </cell>
          <cell r="BI6">
            <v>1</v>
          </cell>
          <cell r="BK6">
            <v>2</v>
          </cell>
          <cell r="BL6">
            <v>0</v>
          </cell>
          <cell r="BN6">
            <v>0</v>
          </cell>
          <cell r="BO6">
            <v>0</v>
          </cell>
          <cell r="BQ6">
            <v>0</v>
          </cell>
          <cell r="BR6">
            <v>0</v>
          </cell>
          <cell r="CC6">
            <v>3</v>
          </cell>
          <cell r="CF6">
            <v>3</v>
          </cell>
          <cell r="DE6" t="str">
            <v>Travail journalier</v>
          </cell>
          <cell r="DG6" t="str">
            <v>Oui</v>
          </cell>
          <cell r="DI6" t="str">
            <v>Non</v>
          </cell>
          <cell r="DJ6" t="str">
            <v>Le marché n'est plus fonctionnel</v>
          </cell>
          <cell r="DL6" t="str">
            <v>Non</v>
          </cell>
          <cell r="DO6">
            <v>1</v>
          </cell>
          <cell r="DP6">
            <v>0</v>
          </cell>
          <cell r="DQ6">
            <v>1</v>
          </cell>
          <cell r="DR6">
            <v>0</v>
          </cell>
          <cell r="DS6">
            <v>0</v>
          </cell>
          <cell r="DT6">
            <v>0</v>
          </cell>
          <cell r="DU6">
            <v>0</v>
          </cell>
          <cell r="DV6">
            <v>0</v>
          </cell>
          <cell r="DW6">
            <v>0</v>
          </cell>
          <cell r="DX6">
            <v>0</v>
          </cell>
          <cell r="DY6">
            <v>0</v>
          </cell>
          <cell r="DZ6">
            <v>0</v>
          </cell>
          <cell r="EA6">
            <v>0</v>
          </cell>
          <cell r="EB6">
            <v>0</v>
          </cell>
          <cell r="EC6">
            <v>0</v>
          </cell>
          <cell r="ED6">
            <v>0</v>
          </cell>
          <cell r="EF6">
            <v>3</v>
          </cell>
          <cell r="EK6">
            <v>3</v>
          </cell>
          <cell r="EL6">
            <v>3</v>
          </cell>
          <cell r="FP6" t="str">
            <v>En famille d'accueil</v>
          </cell>
          <cell r="FR6" t="str">
            <v>Maison (construction durable)</v>
          </cell>
          <cell r="FU6" t="str">
            <v>Oui</v>
          </cell>
          <cell r="GE6" t="str">
            <v>Non</v>
          </cell>
          <cell r="GH6" t="str">
            <v>Source non-améliorée (c'est à dire non-protégée de l'extérieur, p.ex. puits creusé non-couvert/traditionnel, source naturelle non-aménagée, etc.)</v>
          </cell>
          <cell r="GK6" t="str">
            <v>Oui</v>
          </cell>
          <cell r="GL6" t="str">
            <v>Oui</v>
          </cell>
          <cell r="GM6" t="str">
            <v>Oui</v>
          </cell>
          <cell r="GN6" t="str">
            <v>Oui</v>
          </cell>
          <cell r="GO6" t="str">
            <v>De 31 minutes à 2 heures</v>
          </cell>
          <cell r="GQ6">
            <v>0</v>
          </cell>
          <cell r="GR6">
            <v>1</v>
          </cell>
          <cell r="GS6">
            <v>0</v>
          </cell>
          <cell r="GT6">
            <v>0</v>
          </cell>
          <cell r="GU6">
            <v>0</v>
          </cell>
          <cell r="GV6">
            <v>0</v>
          </cell>
          <cell r="GW6">
            <v>0</v>
          </cell>
          <cell r="GX6">
            <v>0</v>
          </cell>
          <cell r="GY6">
            <v>0</v>
          </cell>
          <cell r="GZ6">
            <v>0</v>
          </cell>
          <cell r="HA6">
            <v>0</v>
          </cell>
          <cell r="HB6">
            <v>0</v>
          </cell>
          <cell r="HM6" t="str">
            <v>Non</v>
          </cell>
          <cell r="HO6" t="str">
            <v>Pas d'installation sanitaire/défécation à l'air libre</v>
          </cell>
          <cell r="HU6" t="str">
            <v>Reste à la maison / se soigne soi-même</v>
          </cell>
          <cell r="HW6" t="str">
            <v>Reste à la maison / se soigne soi-même</v>
          </cell>
          <cell r="HY6" t="str">
            <v>Entre 1 heure et 2 heures</v>
          </cell>
          <cell r="HZ6" t="str">
            <v>Non</v>
          </cell>
          <cell r="IB6" t="str">
            <v>Non</v>
          </cell>
          <cell r="IC6" t="str">
            <v>Non</v>
          </cell>
          <cell r="ID6" t="str">
            <v>Non</v>
          </cell>
          <cell r="IG6" t="str">
            <v>Oui</v>
          </cell>
          <cell r="II6" t="str">
            <v>Oui</v>
          </cell>
          <cell r="IK6">
            <v>0</v>
          </cell>
          <cell r="IL6">
            <v>0</v>
          </cell>
          <cell r="IM6">
            <v>0</v>
          </cell>
          <cell r="IO6">
            <v>0</v>
          </cell>
          <cell r="IP6">
            <v>1</v>
          </cell>
          <cell r="IQ6">
            <v>0</v>
          </cell>
          <cell r="IR6">
            <v>1</v>
          </cell>
          <cell r="IS6">
            <v>0</v>
          </cell>
          <cell r="IT6">
            <v>0</v>
          </cell>
          <cell r="IU6">
            <v>0</v>
          </cell>
          <cell r="IW6">
            <v>0</v>
          </cell>
          <cell r="IX6">
            <v>1</v>
          </cell>
          <cell r="IY6">
            <v>0</v>
          </cell>
          <cell r="IZ6">
            <v>1</v>
          </cell>
          <cell r="JA6">
            <v>0</v>
          </cell>
          <cell r="JB6">
            <v>0</v>
          </cell>
          <cell r="JC6">
            <v>0</v>
          </cell>
          <cell r="JE6">
            <v>0</v>
          </cell>
          <cell r="JF6">
            <v>0</v>
          </cell>
          <cell r="JG6">
            <v>0</v>
          </cell>
          <cell r="JH6">
            <v>0</v>
          </cell>
          <cell r="JI6">
            <v>1</v>
          </cell>
          <cell r="JJ6">
            <v>0</v>
          </cell>
          <cell r="JK6">
            <v>0</v>
          </cell>
          <cell r="JL6">
            <v>0</v>
          </cell>
          <cell r="JO6" t="str">
            <v>Moins de 1 heure</v>
          </cell>
          <cell r="JP6" t="str">
            <v>Non</v>
          </cell>
          <cell r="JS6" t="str">
            <v>Tous</v>
          </cell>
          <cell r="JU6" t="str">
            <v>Aucun</v>
          </cell>
          <cell r="JZ6" t="str">
            <v>Manque de moyens pour payer l’école</v>
          </cell>
          <cell r="KD6">
            <v>1</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V6">
            <v>1</v>
          </cell>
          <cell r="KW6">
            <v>0</v>
          </cell>
          <cell r="KX6">
            <v>0</v>
          </cell>
          <cell r="KY6">
            <v>0</v>
          </cell>
          <cell r="KZ6">
            <v>0</v>
          </cell>
          <cell r="LA6">
            <v>0</v>
          </cell>
          <cell r="LD6">
            <v>1</v>
          </cell>
          <cell r="LE6">
            <v>0</v>
          </cell>
          <cell r="LG6">
            <v>0</v>
          </cell>
          <cell r="LH6">
            <v>0</v>
          </cell>
          <cell r="LI6">
            <v>0</v>
          </cell>
          <cell r="LJ6">
            <v>0</v>
          </cell>
          <cell r="LK6">
            <v>0</v>
          </cell>
          <cell r="LL6">
            <v>0</v>
          </cell>
          <cell r="LM6">
            <v>0</v>
          </cell>
          <cell r="LN6">
            <v>0</v>
          </cell>
          <cell r="LQ6">
            <v>0</v>
          </cell>
          <cell r="LR6">
            <v>1</v>
          </cell>
          <cell r="LS6">
            <v>0</v>
          </cell>
          <cell r="LT6">
            <v>0</v>
          </cell>
          <cell r="LU6">
            <v>0</v>
          </cell>
          <cell r="LV6">
            <v>0</v>
          </cell>
          <cell r="LW6">
            <v>0</v>
          </cell>
          <cell r="LX6">
            <v>0</v>
          </cell>
          <cell r="LY6">
            <v>0</v>
          </cell>
          <cell r="LZ6">
            <v>0</v>
          </cell>
          <cell r="MA6">
            <v>0</v>
          </cell>
          <cell r="MB6">
            <v>0</v>
          </cell>
          <cell r="MC6">
            <v>0</v>
          </cell>
          <cell r="MD6">
            <v>0</v>
          </cell>
          <cell r="MG6">
            <v>0</v>
          </cell>
          <cell r="MH6">
            <v>0</v>
          </cell>
          <cell r="MI6">
            <v>1</v>
          </cell>
          <cell r="MJ6">
            <v>0</v>
          </cell>
          <cell r="MK6">
            <v>0</v>
          </cell>
          <cell r="ML6">
            <v>0</v>
          </cell>
          <cell r="MM6">
            <v>0</v>
          </cell>
          <cell r="MN6">
            <v>0</v>
          </cell>
          <cell r="MO6">
            <v>0</v>
          </cell>
          <cell r="MP6">
            <v>0</v>
          </cell>
          <cell r="MQ6">
            <v>0</v>
          </cell>
          <cell r="MR6">
            <v>0</v>
          </cell>
          <cell r="MS6">
            <v>0</v>
          </cell>
          <cell r="MT6">
            <v>0</v>
          </cell>
          <cell r="MU6">
            <v>0</v>
          </cell>
          <cell r="NH6">
            <v>1</v>
          </cell>
          <cell r="NN6">
            <v>2.1</v>
          </cell>
          <cell r="QR6">
            <v>37</v>
          </cell>
          <cell r="QS6">
            <v>18</v>
          </cell>
        </row>
        <row r="7">
          <cell r="F7" t="str">
            <v>Oui</v>
          </cell>
          <cell r="I7">
            <v>0</v>
          </cell>
          <cell r="AM7">
            <v>45200</v>
          </cell>
          <cell r="AN7" t="str">
            <v>Oui</v>
          </cell>
          <cell r="AQ7" t="str">
            <v>Déplacé interne</v>
          </cell>
          <cell r="BE7">
            <v>0</v>
          </cell>
          <cell r="BF7">
            <v>1</v>
          </cell>
          <cell r="BH7">
            <v>1</v>
          </cell>
          <cell r="BI7">
            <v>0</v>
          </cell>
          <cell r="BK7">
            <v>1</v>
          </cell>
          <cell r="BL7">
            <v>1</v>
          </cell>
          <cell r="BN7">
            <v>0</v>
          </cell>
          <cell r="BO7">
            <v>0</v>
          </cell>
          <cell r="BQ7">
            <v>0</v>
          </cell>
          <cell r="BR7">
            <v>0</v>
          </cell>
          <cell r="CC7">
            <v>4</v>
          </cell>
          <cell r="CF7">
            <v>4</v>
          </cell>
          <cell r="DE7" t="str">
            <v>Travail journalier</v>
          </cell>
          <cell r="DG7" t="str">
            <v>Oui</v>
          </cell>
          <cell r="DI7" t="str">
            <v>Non</v>
          </cell>
          <cell r="DJ7" t="str">
            <v>Le marché n'est plus fonctionnel</v>
          </cell>
          <cell r="DL7" t="str">
            <v>Non</v>
          </cell>
          <cell r="DO7">
            <v>1</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F7">
            <v>3</v>
          </cell>
          <cell r="EK7">
            <v>2</v>
          </cell>
          <cell r="EL7">
            <v>2</v>
          </cell>
          <cell r="FP7" t="str">
            <v>En famille d'accueil</v>
          </cell>
          <cell r="FR7" t="str">
            <v>Maison (construction durable)</v>
          </cell>
          <cell r="FU7" t="str">
            <v>Non</v>
          </cell>
          <cell r="GE7" t="str">
            <v>Non</v>
          </cell>
          <cell r="GH7" t="str">
            <v>Source non-améliorée (c'est à dire non-protégée de l'extérieur, p.ex. puits creusé non-couvert/traditionnel, source naturelle non-aménagée, etc.)</v>
          </cell>
          <cell r="GK7" t="str">
            <v>Oui</v>
          </cell>
          <cell r="GL7" t="str">
            <v>Oui</v>
          </cell>
          <cell r="GM7" t="str">
            <v>Oui</v>
          </cell>
          <cell r="GN7" t="str">
            <v>Oui</v>
          </cell>
          <cell r="GO7" t="str">
            <v>Moins de 30 minutes</v>
          </cell>
          <cell r="GQ7">
            <v>1</v>
          </cell>
          <cell r="GR7">
            <v>0</v>
          </cell>
          <cell r="GS7">
            <v>0</v>
          </cell>
          <cell r="GT7">
            <v>0</v>
          </cell>
          <cell r="GU7">
            <v>0</v>
          </cell>
          <cell r="GV7">
            <v>0</v>
          </cell>
          <cell r="GW7">
            <v>0</v>
          </cell>
          <cell r="GX7">
            <v>0</v>
          </cell>
          <cell r="GY7">
            <v>0</v>
          </cell>
          <cell r="GZ7">
            <v>0</v>
          </cell>
          <cell r="HA7">
            <v>0</v>
          </cell>
          <cell r="HB7">
            <v>0</v>
          </cell>
          <cell r="HM7" t="str">
            <v>Non</v>
          </cell>
          <cell r="HO7" t="str">
            <v>Pas d'installation sanitaire/défécation à l'air libre</v>
          </cell>
          <cell r="HU7" t="str">
            <v>Reste à la maison / se soigne soi-même</v>
          </cell>
          <cell r="HW7" t="str">
            <v>Reste à la maison / se soigne soi-même</v>
          </cell>
          <cell r="HY7" t="str">
            <v>Entre 1 heure et 2 heures</v>
          </cell>
          <cell r="HZ7" t="str">
            <v>Non</v>
          </cell>
          <cell r="IB7" t="str">
            <v>Non</v>
          </cell>
          <cell r="IC7" t="str">
            <v>Non</v>
          </cell>
          <cell r="ID7" t="str">
            <v>Non</v>
          </cell>
          <cell r="IG7" t="str">
            <v>Oui</v>
          </cell>
          <cell r="II7" t="str">
            <v>Oui</v>
          </cell>
          <cell r="IK7">
            <v>0</v>
          </cell>
          <cell r="IL7">
            <v>0</v>
          </cell>
          <cell r="IM7">
            <v>0</v>
          </cell>
          <cell r="IO7">
            <v>0</v>
          </cell>
          <cell r="IP7">
            <v>1</v>
          </cell>
          <cell r="IQ7">
            <v>0</v>
          </cell>
          <cell r="IR7">
            <v>0</v>
          </cell>
          <cell r="IS7">
            <v>1</v>
          </cell>
          <cell r="IT7">
            <v>0</v>
          </cell>
          <cell r="IU7">
            <v>0</v>
          </cell>
          <cell r="IW7">
            <v>0</v>
          </cell>
          <cell r="IX7">
            <v>1</v>
          </cell>
          <cell r="IY7">
            <v>0</v>
          </cell>
          <cell r="IZ7">
            <v>0</v>
          </cell>
          <cell r="JA7">
            <v>1</v>
          </cell>
          <cell r="JB7">
            <v>0</v>
          </cell>
          <cell r="JC7">
            <v>0</v>
          </cell>
          <cell r="JE7">
            <v>0</v>
          </cell>
          <cell r="JF7">
            <v>0</v>
          </cell>
          <cell r="JG7">
            <v>0</v>
          </cell>
          <cell r="JH7">
            <v>0</v>
          </cell>
          <cell r="JI7">
            <v>0</v>
          </cell>
          <cell r="JJ7">
            <v>0</v>
          </cell>
          <cell r="JK7">
            <v>1</v>
          </cell>
          <cell r="JL7">
            <v>0</v>
          </cell>
          <cell r="JO7" t="str">
            <v>Moins de 1 heure</v>
          </cell>
          <cell r="JP7" t="str">
            <v>Non</v>
          </cell>
          <cell r="JS7" t="str">
            <v>Tous</v>
          </cell>
          <cell r="JT7" t="str">
            <v>Aucune</v>
          </cell>
          <cell r="JU7" t="str">
            <v>Tous</v>
          </cell>
          <cell r="JV7" t="str">
            <v>Aucune</v>
          </cell>
          <cell r="JZ7" t="str">
            <v>Manque de moyens pour payer l’école</v>
          </cell>
          <cell r="KD7">
            <v>1</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V7">
            <v>1</v>
          </cell>
          <cell r="KW7">
            <v>0</v>
          </cell>
          <cell r="KX7">
            <v>0</v>
          </cell>
          <cell r="KY7">
            <v>0</v>
          </cell>
          <cell r="KZ7">
            <v>0</v>
          </cell>
          <cell r="LA7">
            <v>0</v>
          </cell>
          <cell r="LD7">
            <v>1</v>
          </cell>
          <cell r="LE7">
            <v>0</v>
          </cell>
          <cell r="LG7">
            <v>0</v>
          </cell>
          <cell r="LH7">
            <v>0</v>
          </cell>
          <cell r="LI7">
            <v>0</v>
          </cell>
          <cell r="LJ7">
            <v>0</v>
          </cell>
          <cell r="LK7">
            <v>0</v>
          </cell>
          <cell r="LL7">
            <v>0</v>
          </cell>
          <cell r="LM7">
            <v>0</v>
          </cell>
          <cell r="LN7">
            <v>0</v>
          </cell>
          <cell r="LQ7">
            <v>0</v>
          </cell>
          <cell r="LR7">
            <v>1</v>
          </cell>
          <cell r="LS7">
            <v>0</v>
          </cell>
          <cell r="LT7">
            <v>0</v>
          </cell>
          <cell r="LU7">
            <v>0</v>
          </cell>
          <cell r="LV7">
            <v>0</v>
          </cell>
          <cell r="LW7">
            <v>0</v>
          </cell>
          <cell r="LX7">
            <v>0</v>
          </cell>
          <cell r="LY7">
            <v>0</v>
          </cell>
          <cell r="LZ7">
            <v>0</v>
          </cell>
          <cell r="MA7">
            <v>0</v>
          </cell>
          <cell r="MB7">
            <v>0</v>
          </cell>
          <cell r="MC7">
            <v>0</v>
          </cell>
          <cell r="MD7">
            <v>0</v>
          </cell>
          <cell r="MG7">
            <v>0</v>
          </cell>
          <cell r="MH7">
            <v>0</v>
          </cell>
          <cell r="MI7">
            <v>1</v>
          </cell>
          <cell r="MJ7">
            <v>0</v>
          </cell>
          <cell r="MK7">
            <v>0</v>
          </cell>
          <cell r="ML7">
            <v>0</v>
          </cell>
          <cell r="MM7">
            <v>0</v>
          </cell>
          <cell r="MN7">
            <v>0</v>
          </cell>
          <cell r="MO7">
            <v>0</v>
          </cell>
          <cell r="MP7">
            <v>0</v>
          </cell>
          <cell r="MQ7">
            <v>0</v>
          </cell>
          <cell r="MR7">
            <v>0</v>
          </cell>
          <cell r="MS7">
            <v>0</v>
          </cell>
          <cell r="MT7">
            <v>0</v>
          </cell>
          <cell r="MU7">
            <v>0</v>
          </cell>
          <cell r="NH7">
            <v>1</v>
          </cell>
          <cell r="NN7">
            <v>1.6</v>
          </cell>
          <cell r="QR7">
            <v>36</v>
          </cell>
          <cell r="QS7">
            <v>30</v>
          </cell>
        </row>
        <row r="8">
          <cell r="F8" t="str">
            <v>Oui</v>
          </cell>
          <cell r="I8">
            <v>0</v>
          </cell>
          <cell r="AM8">
            <v>45200</v>
          </cell>
          <cell r="AN8" t="str">
            <v>Oui</v>
          </cell>
          <cell r="AQ8" t="str">
            <v>Retourné</v>
          </cell>
          <cell r="AS8" t="str">
            <v>Oui</v>
          </cell>
          <cell r="BE8">
            <v>0</v>
          </cell>
          <cell r="BF8">
            <v>0</v>
          </cell>
          <cell r="BH8">
            <v>0</v>
          </cell>
          <cell r="BI8">
            <v>0</v>
          </cell>
          <cell r="BK8">
            <v>2</v>
          </cell>
          <cell r="BL8">
            <v>3</v>
          </cell>
          <cell r="BN8">
            <v>0</v>
          </cell>
          <cell r="BO8">
            <v>0</v>
          </cell>
          <cell r="BQ8">
            <v>0</v>
          </cell>
          <cell r="BR8">
            <v>0</v>
          </cell>
          <cell r="CC8">
            <v>5</v>
          </cell>
          <cell r="CF8">
            <v>5</v>
          </cell>
          <cell r="DE8" t="str">
            <v>Travail journalier</v>
          </cell>
          <cell r="DG8" t="str">
            <v>Oui</v>
          </cell>
          <cell r="DI8" t="str">
            <v>Non</v>
          </cell>
          <cell r="DJ8" t="str">
            <v>Le marché n'est plus fonctionnel</v>
          </cell>
          <cell r="DL8" t="str">
            <v>Non</v>
          </cell>
          <cell r="DO8">
            <v>1</v>
          </cell>
          <cell r="DP8">
            <v>0</v>
          </cell>
          <cell r="DQ8">
            <v>0</v>
          </cell>
          <cell r="DR8">
            <v>0</v>
          </cell>
          <cell r="DS8">
            <v>1</v>
          </cell>
          <cell r="DT8">
            <v>0</v>
          </cell>
          <cell r="DU8">
            <v>0</v>
          </cell>
          <cell r="DV8">
            <v>0</v>
          </cell>
          <cell r="DW8">
            <v>0</v>
          </cell>
          <cell r="DX8">
            <v>0</v>
          </cell>
          <cell r="DY8">
            <v>0</v>
          </cell>
          <cell r="DZ8">
            <v>0</v>
          </cell>
          <cell r="EA8">
            <v>0</v>
          </cell>
          <cell r="EB8">
            <v>0</v>
          </cell>
          <cell r="EC8">
            <v>0</v>
          </cell>
          <cell r="ED8">
            <v>0</v>
          </cell>
          <cell r="EF8">
            <v>3</v>
          </cell>
          <cell r="EK8">
            <v>2</v>
          </cell>
          <cell r="EL8">
            <v>2</v>
          </cell>
          <cell r="FP8" t="str">
            <v>Sur une parcelle ou un abri qui lui appartient</v>
          </cell>
          <cell r="FR8" t="str">
            <v>Maison (construction durable)</v>
          </cell>
          <cell r="FU8" t="str">
            <v>Non</v>
          </cell>
          <cell r="GE8" t="str">
            <v>Non</v>
          </cell>
          <cell r="GH8" t="str">
            <v>Source non-améliorée (c'est à dire non-protégée de l'extérieur, p.ex. puits creusé non-couvert/traditionnel, source naturelle non-aménagée, etc.)</v>
          </cell>
          <cell r="GK8" t="str">
            <v>Oui</v>
          </cell>
          <cell r="GL8" t="str">
            <v>Oui</v>
          </cell>
          <cell r="GM8" t="str">
            <v>Oui</v>
          </cell>
          <cell r="GN8" t="str">
            <v>Oui</v>
          </cell>
          <cell r="GO8" t="str">
            <v>Moins de 30 minutes</v>
          </cell>
          <cell r="GQ8">
            <v>1</v>
          </cell>
          <cell r="GR8">
            <v>0</v>
          </cell>
          <cell r="GS8">
            <v>0</v>
          </cell>
          <cell r="GT8">
            <v>0</v>
          </cell>
          <cell r="GU8">
            <v>0</v>
          </cell>
          <cell r="GV8">
            <v>0</v>
          </cell>
          <cell r="GW8">
            <v>0</v>
          </cell>
          <cell r="GX8">
            <v>0</v>
          </cell>
          <cell r="GY8">
            <v>0</v>
          </cell>
          <cell r="GZ8">
            <v>0</v>
          </cell>
          <cell r="HA8">
            <v>0</v>
          </cell>
          <cell r="HB8">
            <v>0</v>
          </cell>
          <cell r="HM8" t="str">
            <v>Non</v>
          </cell>
          <cell r="HO8" t="str">
            <v>Pas d'installation sanitaire/défécation à l'air libre</v>
          </cell>
          <cell r="HU8" t="str">
            <v>Reste à la maison / se soigne soi-même</v>
          </cell>
          <cell r="HW8" t="str">
            <v>Reste à la maison / se soigne soi-même</v>
          </cell>
          <cell r="HY8" t="str">
            <v>Entre 1 heure et 2 heures</v>
          </cell>
          <cell r="HZ8" t="str">
            <v>Non</v>
          </cell>
          <cell r="IG8" t="str">
            <v>Oui</v>
          </cell>
          <cell r="II8" t="str">
            <v>Non</v>
          </cell>
          <cell r="IO8">
            <v>0</v>
          </cell>
          <cell r="IP8">
            <v>0</v>
          </cell>
          <cell r="IQ8">
            <v>0</v>
          </cell>
          <cell r="IR8">
            <v>0</v>
          </cell>
          <cell r="IS8">
            <v>0</v>
          </cell>
          <cell r="IT8">
            <v>0</v>
          </cell>
          <cell r="IU8">
            <v>1</v>
          </cell>
          <cell r="IW8">
            <v>0</v>
          </cell>
          <cell r="IX8">
            <v>0</v>
          </cell>
          <cell r="IY8">
            <v>0</v>
          </cell>
          <cell r="IZ8">
            <v>0</v>
          </cell>
          <cell r="JA8">
            <v>0</v>
          </cell>
          <cell r="JB8">
            <v>0</v>
          </cell>
          <cell r="JC8">
            <v>1</v>
          </cell>
          <cell r="JE8">
            <v>0</v>
          </cell>
          <cell r="JF8">
            <v>1</v>
          </cell>
          <cell r="JG8">
            <v>0</v>
          </cell>
          <cell r="JH8">
            <v>0</v>
          </cell>
          <cell r="JI8">
            <v>0</v>
          </cell>
          <cell r="JJ8">
            <v>0</v>
          </cell>
          <cell r="JK8">
            <v>0</v>
          </cell>
          <cell r="JL8">
            <v>0</v>
          </cell>
          <cell r="JO8" t="str">
            <v>Moins de 1 heure</v>
          </cell>
          <cell r="JP8" t="str">
            <v>Non</v>
          </cell>
          <cell r="JS8" t="str">
            <v>Tous</v>
          </cell>
          <cell r="JT8" t="str">
            <v>Aucune</v>
          </cell>
          <cell r="JU8" t="str">
            <v>Aucun</v>
          </cell>
          <cell r="JV8" t="str">
            <v>Aucune</v>
          </cell>
          <cell r="JZ8" t="str">
            <v>Manque de moyens pour payer l’école</v>
          </cell>
          <cell r="KD8">
            <v>1</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V8">
            <v>1</v>
          </cell>
          <cell r="KW8">
            <v>0</v>
          </cell>
          <cell r="KX8">
            <v>0</v>
          </cell>
          <cell r="KY8">
            <v>0</v>
          </cell>
          <cell r="KZ8">
            <v>0</v>
          </cell>
          <cell r="LA8">
            <v>0</v>
          </cell>
          <cell r="LD8">
            <v>1</v>
          </cell>
          <cell r="LE8">
            <v>0</v>
          </cell>
          <cell r="LG8">
            <v>0</v>
          </cell>
          <cell r="LH8">
            <v>0</v>
          </cell>
          <cell r="LI8">
            <v>0</v>
          </cell>
          <cell r="LJ8">
            <v>0</v>
          </cell>
          <cell r="LK8">
            <v>0</v>
          </cell>
          <cell r="LL8">
            <v>0</v>
          </cell>
          <cell r="LM8">
            <v>0</v>
          </cell>
          <cell r="LN8">
            <v>0</v>
          </cell>
          <cell r="LQ8">
            <v>0</v>
          </cell>
          <cell r="LR8">
            <v>1</v>
          </cell>
          <cell r="LS8">
            <v>0</v>
          </cell>
          <cell r="LT8">
            <v>0</v>
          </cell>
          <cell r="LU8">
            <v>0</v>
          </cell>
          <cell r="LV8">
            <v>0</v>
          </cell>
          <cell r="LW8">
            <v>0</v>
          </cell>
          <cell r="LX8">
            <v>0</v>
          </cell>
          <cell r="LY8">
            <v>0</v>
          </cell>
          <cell r="LZ8">
            <v>0</v>
          </cell>
          <cell r="MA8">
            <v>0</v>
          </cell>
          <cell r="MB8">
            <v>0</v>
          </cell>
          <cell r="MC8">
            <v>0</v>
          </cell>
          <cell r="MD8">
            <v>0</v>
          </cell>
          <cell r="MG8">
            <v>0</v>
          </cell>
          <cell r="MH8">
            <v>0</v>
          </cell>
          <cell r="MI8">
            <v>1</v>
          </cell>
          <cell r="MJ8">
            <v>0</v>
          </cell>
          <cell r="MK8">
            <v>0</v>
          </cell>
          <cell r="ML8">
            <v>0</v>
          </cell>
          <cell r="MM8">
            <v>0</v>
          </cell>
          <cell r="MN8">
            <v>0</v>
          </cell>
          <cell r="MO8">
            <v>0</v>
          </cell>
          <cell r="MP8">
            <v>0</v>
          </cell>
          <cell r="MQ8">
            <v>0</v>
          </cell>
          <cell r="MR8">
            <v>0</v>
          </cell>
          <cell r="MS8">
            <v>0</v>
          </cell>
          <cell r="MT8">
            <v>0</v>
          </cell>
          <cell r="MU8">
            <v>0</v>
          </cell>
          <cell r="NH8">
            <v>1</v>
          </cell>
          <cell r="NN8">
            <v>2</v>
          </cell>
          <cell r="QR8">
            <v>36</v>
          </cell>
          <cell r="QS8">
            <v>29</v>
          </cell>
        </row>
        <row r="9">
          <cell r="F9" t="str">
            <v>Oui</v>
          </cell>
          <cell r="I9">
            <v>0</v>
          </cell>
          <cell r="AM9">
            <v>45200</v>
          </cell>
          <cell r="AN9" t="str">
            <v>Oui</v>
          </cell>
          <cell r="AQ9" t="str">
            <v>Retourné</v>
          </cell>
          <cell r="AS9" t="str">
            <v>Oui</v>
          </cell>
          <cell r="BE9">
            <v>0</v>
          </cell>
          <cell r="BF9">
            <v>0</v>
          </cell>
          <cell r="BH9">
            <v>0</v>
          </cell>
          <cell r="BI9">
            <v>0</v>
          </cell>
          <cell r="BK9">
            <v>2</v>
          </cell>
          <cell r="BL9">
            <v>1</v>
          </cell>
          <cell r="BN9">
            <v>0</v>
          </cell>
          <cell r="BO9">
            <v>0</v>
          </cell>
          <cell r="BQ9">
            <v>0</v>
          </cell>
          <cell r="BR9">
            <v>0</v>
          </cell>
          <cell r="CC9">
            <v>3</v>
          </cell>
          <cell r="CF9">
            <v>3</v>
          </cell>
          <cell r="DE9" t="str">
            <v>Travail journalier</v>
          </cell>
          <cell r="DG9" t="str">
            <v>Oui</v>
          </cell>
          <cell r="DI9" t="str">
            <v>Non</v>
          </cell>
          <cell r="DJ9" t="str">
            <v>Le marché n'est plus fonctionnel</v>
          </cell>
          <cell r="DL9" t="str">
            <v>Non</v>
          </cell>
          <cell r="DO9">
            <v>1</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F9">
            <v>3</v>
          </cell>
          <cell r="EK9">
            <v>2</v>
          </cell>
          <cell r="EL9">
            <v>2</v>
          </cell>
          <cell r="FP9" t="str">
            <v>Sur une parcelle ou un abri qui lui appartient</v>
          </cell>
          <cell r="FR9" t="str">
            <v>Ne sait pas</v>
          </cell>
          <cell r="FU9" t="str">
            <v>Non</v>
          </cell>
          <cell r="GE9" t="str">
            <v>Non</v>
          </cell>
          <cell r="GH9" t="str">
            <v>Source non-améliorée (c'est à dire non-protégée de l'extérieur, p.ex. puits creusé non-couvert/traditionnel, source naturelle non-aménagée, etc.)</v>
          </cell>
          <cell r="GK9" t="str">
            <v>Oui</v>
          </cell>
          <cell r="GL9" t="str">
            <v>Oui</v>
          </cell>
          <cell r="GM9" t="str">
            <v>Oui</v>
          </cell>
          <cell r="GN9" t="str">
            <v>Oui</v>
          </cell>
          <cell r="GO9" t="str">
            <v>Moins de 30 minutes</v>
          </cell>
          <cell r="GQ9">
            <v>0</v>
          </cell>
          <cell r="GR9">
            <v>1</v>
          </cell>
          <cell r="GS9">
            <v>0</v>
          </cell>
          <cell r="GT9">
            <v>0</v>
          </cell>
          <cell r="GU9">
            <v>0</v>
          </cell>
          <cell r="GV9">
            <v>0</v>
          </cell>
          <cell r="GW9">
            <v>0</v>
          </cell>
          <cell r="GX9">
            <v>0</v>
          </cell>
          <cell r="GY9">
            <v>0</v>
          </cell>
          <cell r="GZ9">
            <v>0</v>
          </cell>
          <cell r="HA9">
            <v>0</v>
          </cell>
          <cell r="HB9">
            <v>0</v>
          </cell>
          <cell r="HM9" t="str">
            <v>Non</v>
          </cell>
          <cell r="HO9" t="str">
            <v>Pas d'installation sanitaire/défécation à l'air libre</v>
          </cell>
          <cell r="HU9" t="str">
            <v>Reste à la maison / se soigne soi-même</v>
          </cell>
          <cell r="HW9" t="str">
            <v>Reste à la maison / se soigne soi-même</v>
          </cell>
          <cell r="HY9" t="str">
            <v>Entre 1 heure et 2 heures</v>
          </cell>
          <cell r="HZ9" t="str">
            <v>Non</v>
          </cell>
          <cell r="IG9" t="str">
            <v>Oui</v>
          </cell>
          <cell r="II9" t="str">
            <v>Non</v>
          </cell>
          <cell r="IO9">
            <v>0</v>
          </cell>
          <cell r="IP9">
            <v>1</v>
          </cell>
          <cell r="IQ9">
            <v>0</v>
          </cell>
          <cell r="IR9">
            <v>0</v>
          </cell>
          <cell r="IS9">
            <v>1</v>
          </cell>
          <cell r="IT9">
            <v>0</v>
          </cell>
          <cell r="IU9">
            <v>0</v>
          </cell>
          <cell r="IW9">
            <v>0</v>
          </cell>
          <cell r="IX9">
            <v>1</v>
          </cell>
          <cell r="IY9">
            <v>0</v>
          </cell>
          <cell r="IZ9">
            <v>0</v>
          </cell>
          <cell r="JA9">
            <v>1</v>
          </cell>
          <cell r="JB9">
            <v>0</v>
          </cell>
          <cell r="JC9">
            <v>0</v>
          </cell>
          <cell r="JE9">
            <v>0</v>
          </cell>
          <cell r="JF9">
            <v>0</v>
          </cell>
          <cell r="JG9">
            <v>0</v>
          </cell>
          <cell r="JH9">
            <v>0</v>
          </cell>
          <cell r="JI9">
            <v>0</v>
          </cell>
          <cell r="JJ9">
            <v>0</v>
          </cell>
          <cell r="JK9">
            <v>1</v>
          </cell>
          <cell r="JL9">
            <v>0</v>
          </cell>
          <cell r="JO9" t="str">
            <v>Moins de 1 heure</v>
          </cell>
          <cell r="JP9" t="str">
            <v>Non</v>
          </cell>
          <cell r="JS9" t="str">
            <v>Aucun</v>
          </cell>
          <cell r="JT9" t="str">
            <v>Aucune</v>
          </cell>
          <cell r="JU9" t="str">
            <v>Aucun</v>
          </cell>
          <cell r="JV9" t="str">
            <v>Aucune</v>
          </cell>
          <cell r="JZ9" t="str">
            <v>Manque de moyens pour payer l’école</v>
          </cell>
          <cell r="KD9">
            <v>1</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V9">
            <v>1</v>
          </cell>
          <cell r="KW9">
            <v>0</v>
          </cell>
          <cell r="KX9">
            <v>0</v>
          </cell>
          <cell r="KY9">
            <v>0</v>
          </cell>
          <cell r="KZ9">
            <v>0</v>
          </cell>
          <cell r="LA9">
            <v>0</v>
          </cell>
          <cell r="LD9">
            <v>0</v>
          </cell>
          <cell r="LE9">
            <v>1</v>
          </cell>
          <cell r="LG9">
            <v>0</v>
          </cell>
          <cell r="LH9">
            <v>0</v>
          </cell>
          <cell r="LI9">
            <v>0</v>
          </cell>
          <cell r="LJ9">
            <v>0</v>
          </cell>
          <cell r="LK9">
            <v>0</v>
          </cell>
          <cell r="LL9">
            <v>0</v>
          </cell>
          <cell r="LM9">
            <v>0</v>
          </cell>
          <cell r="LN9">
            <v>0</v>
          </cell>
          <cell r="LQ9">
            <v>1</v>
          </cell>
          <cell r="LR9">
            <v>1</v>
          </cell>
          <cell r="LS9">
            <v>0</v>
          </cell>
          <cell r="LT9">
            <v>0</v>
          </cell>
          <cell r="LU9">
            <v>0</v>
          </cell>
          <cell r="LV9">
            <v>0</v>
          </cell>
          <cell r="LW9">
            <v>0</v>
          </cell>
          <cell r="LX9">
            <v>0</v>
          </cell>
          <cell r="LY9">
            <v>0</v>
          </cell>
          <cell r="LZ9">
            <v>0</v>
          </cell>
          <cell r="MA9">
            <v>0</v>
          </cell>
          <cell r="MB9">
            <v>0</v>
          </cell>
          <cell r="MC9">
            <v>0</v>
          </cell>
          <cell r="MD9">
            <v>0</v>
          </cell>
          <cell r="MG9">
            <v>1</v>
          </cell>
          <cell r="MH9">
            <v>0</v>
          </cell>
          <cell r="MI9">
            <v>1</v>
          </cell>
          <cell r="MJ9">
            <v>0</v>
          </cell>
          <cell r="MK9">
            <v>0</v>
          </cell>
          <cell r="ML9">
            <v>0</v>
          </cell>
          <cell r="MM9">
            <v>0</v>
          </cell>
          <cell r="MN9">
            <v>0</v>
          </cell>
          <cell r="MO9">
            <v>0</v>
          </cell>
          <cell r="MP9">
            <v>0</v>
          </cell>
          <cell r="MQ9">
            <v>0</v>
          </cell>
          <cell r="MR9">
            <v>0</v>
          </cell>
          <cell r="MS9">
            <v>0</v>
          </cell>
          <cell r="MT9">
            <v>0</v>
          </cell>
          <cell r="MU9">
            <v>0</v>
          </cell>
          <cell r="NH9">
            <v>1</v>
          </cell>
          <cell r="NN9">
            <v>1.5</v>
          </cell>
          <cell r="QR9">
            <v>30</v>
          </cell>
          <cell r="QS9">
            <v>22</v>
          </cell>
        </row>
        <row r="10">
          <cell r="F10" t="str">
            <v>Oui</v>
          </cell>
          <cell r="I10">
            <v>0</v>
          </cell>
          <cell r="AM10">
            <v>45200</v>
          </cell>
          <cell r="AN10" t="str">
            <v>Oui</v>
          </cell>
          <cell r="AQ10" t="str">
            <v>Déplacé interne</v>
          </cell>
          <cell r="BE10">
            <v>0</v>
          </cell>
          <cell r="BF10">
            <v>0</v>
          </cell>
          <cell r="BH10">
            <v>0</v>
          </cell>
          <cell r="BI10">
            <v>0</v>
          </cell>
          <cell r="BK10">
            <v>1</v>
          </cell>
          <cell r="BL10">
            <v>0</v>
          </cell>
          <cell r="BN10">
            <v>0</v>
          </cell>
          <cell r="BO10">
            <v>0</v>
          </cell>
          <cell r="BQ10">
            <v>0</v>
          </cell>
          <cell r="BR10">
            <v>0</v>
          </cell>
          <cell r="CC10">
            <v>1</v>
          </cell>
          <cell r="CF10">
            <v>1</v>
          </cell>
          <cell r="DE10" t="str">
            <v>Travail journalier</v>
          </cell>
          <cell r="DG10" t="str">
            <v>Oui</v>
          </cell>
          <cell r="DI10" t="str">
            <v>Non</v>
          </cell>
          <cell r="DJ10" t="str">
            <v>Le marché n'est plus fonctionnel</v>
          </cell>
          <cell r="DL10" t="str">
            <v>Non</v>
          </cell>
          <cell r="DO10">
            <v>1</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F10">
            <v>3</v>
          </cell>
          <cell r="EK10">
            <v>1</v>
          </cell>
          <cell r="EL10">
            <v>0</v>
          </cell>
          <cell r="FP10" t="str">
            <v>En famille d'accueil</v>
          </cell>
          <cell r="FR10" t="str">
            <v>Maison (construction durable)</v>
          </cell>
          <cell r="FU10" t="str">
            <v>Non</v>
          </cell>
          <cell r="GE10" t="str">
            <v>Non</v>
          </cell>
          <cell r="GH10" t="str">
            <v>Source non-améliorée (c'est à dire non-protégée de l'extérieur, p.ex. puits creusé non-couvert/traditionnel, source naturelle non-aménagée, etc.)</v>
          </cell>
          <cell r="GK10" t="str">
            <v>Oui</v>
          </cell>
          <cell r="GL10" t="str">
            <v>Oui</v>
          </cell>
          <cell r="GM10" t="str">
            <v>Oui</v>
          </cell>
          <cell r="GN10" t="str">
            <v>Oui</v>
          </cell>
          <cell r="GO10" t="str">
            <v>Moins de 30 minutes</v>
          </cell>
          <cell r="GQ10">
            <v>1</v>
          </cell>
          <cell r="GR10">
            <v>0</v>
          </cell>
          <cell r="GS10">
            <v>0</v>
          </cell>
          <cell r="GT10">
            <v>0</v>
          </cell>
          <cell r="GU10">
            <v>0</v>
          </cell>
          <cell r="GV10">
            <v>0</v>
          </cell>
          <cell r="GW10">
            <v>0</v>
          </cell>
          <cell r="GX10">
            <v>0</v>
          </cell>
          <cell r="GY10">
            <v>0</v>
          </cell>
          <cell r="GZ10">
            <v>0</v>
          </cell>
          <cell r="HA10">
            <v>0</v>
          </cell>
          <cell r="HB10">
            <v>0</v>
          </cell>
          <cell r="HM10" t="str">
            <v>Non</v>
          </cell>
          <cell r="HO10" t="str">
            <v>Pas d'installation sanitaire/défécation à l'air libre</v>
          </cell>
          <cell r="HU10" t="str">
            <v>Reste à la maison / se soigne soi-même</v>
          </cell>
          <cell r="HW10" t="str">
            <v>Reste à la maison / se soigne soi-même</v>
          </cell>
          <cell r="HY10" t="str">
            <v>Entre 1 heure et 2 heures</v>
          </cell>
          <cell r="HZ10" t="str">
            <v>Non</v>
          </cell>
          <cell r="IG10" t="str">
            <v>Oui</v>
          </cell>
          <cell r="II10" t="str">
            <v>Non</v>
          </cell>
          <cell r="IO10">
            <v>0</v>
          </cell>
          <cell r="IP10">
            <v>1</v>
          </cell>
          <cell r="IQ10">
            <v>0</v>
          </cell>
          <cell r="IR10">
            <v>0</v>
          </cell>
          <cell r="IS10">
            <v>1</v>
          </cell>
          <cell r="IT10">
            <v>0</v>
          </cell>
          <cell r="IU10">
            <v>0</v>
          </cell>
          <cell r="JE10">
            <v>0</v>
          </cell>
          <cell r="JF10">
            <v>0</v>
          </cell>
          <cell r="JG10">
            <v>0</v>
          </cell>
          <cell r="JH10">
            <v>0</v>
          </cell>
          <cell r="JI10">
            <v>0</v>
          </cell>
          <cell r="JJ10">
            <v>0</v>
          </cell>
          <cell r="JK10">
            <v>1</v>
          </cell>
          <cell r="JL10">
            <v>0</v>
          </cell>
          <cell r="JO10" t="str">
            <v>Moins de 1 heure</v>
          </cell>
          <cell r="JP10" t="str">
            <v>Non</v>
          </cell>
          <cell r="JS10" t="str">
            <v>Aucun</v>
          </cell>
          <cell r="JU10" t="str">
            <v>Aucun</v>
          </cell>
          <cell r="JZ10" t="str">
            <v>Manque de moyens pour payer l’école</v>
          </cell>
          <cell r="KD10">
            <v>1</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V10">
            <v>1</v>
          </cell>
          <cell r="KW10">
            <v>0</v>
          </cell>
          <cell r="KX10">
            <v>0</v>
          </cell>
          <cell r="KY10">
            <v>0</v>
          </cell>
          <cell r="KZ10">
            <v>0</v>
          </cell>
          <cell r="LA10">
            <v>0</v>
          </cell>
          <cell r="LD10">
            <v>1</v>
          </cell>
          <cell r="LE10">
            <v>0</v>
          </cell>
          <cell r="LG10">
            <v>0</v>
          </cell>
          <cell r="LH10">
            <v>0</v>
          </cell>
          <cell r="LI10">
            <v>0</v>
          </cell>
          <cell r="LJ10">
            <v>0</v>
          </cell>
          <cell r="LK10">
            <v>0</v>
          </cell>
          <cell r="LL10">
            <v>0</v>
          </cell>
          <cell r="LM10">
            <v>0</v>
          </cell>
          <cell r="LN10">
            <v>0</v>
          </cell>
          <cell r="LQ10">
            <v>0</v>
          </cell>
          <cell r="LR10">
            <v>0</v>
          </cell>
          <cell r="LS10">
            <v>1</v>
          </cell>
          <cell r="LT10">
            <v>0</v>
          </cell>
          <cell r="LU10">
            <v>0</v>
          </cell>
          <cell r="LV10">
            <v>0</v>
          </cell>
          <cell r="LW10">
            <v>0</v>
          </cell>
          <cell r="LX10">
            <v>0</v>
          </cell>
          <cell r="LY10">
            <v>0</v>
          </cell>
          <cell r="LZ10">
            <v>0</v>
          </cell>
          <cell r="MA10">
            <v>0</v>
          </cell>
          <cell r="MB10">
            <v>0</v>
          </cell>
          <cell r="MC10">
            <v>0</v>
          </cell>
          <cell r="MD10">
            <v>0</v>
          </cell>
          <cell r="MG10">
            <v>0</v>
          </cell>
          <cell r="MH10">
            <v>0</v>
          </cell>
          <cell r="MI10">
            <v>1</v>
          </cell>
          <cell r="MJ10">
            <v>0</v>
          </cell>
          <cell r="MK10">
            <v>0</v>
          </cell>
          <cell r="ML10">
            <v>0</v>
          </cell>
          <cell r="MM10">
            <v>0</v>
          </cell>
          <cell r="MN10">
            <v>0</v>
          </cell>
          <cell r="MO10">
            <v>0</v>
          </cell>
          <cell r="MP10">
            <v>0</v>
          </cell>
          <cell r="MQ10">
            <v>0</v>
          </cell>
          <cell r="MR10">
            <v>0</v>
          </cell>
          <cell r="MS10">
            <v>0</v>
          </cell>
          <cell r="MT10">
            <v>0</v>
          </cell>
          <cell r="MU10">
            <v>0</v>
          </cell>
          <cell r="NH10">
            <v>1</v>
          </cell>
          <cell r="NN10">
            <v>2.5</v>
          </cell>
          <cell r="QR10">
            <v>30</v>
          </cell>
          <cell r="QS10">
            <v>18</v>
          </cell>
        </row>
        <row r="11">
          <cell r="F11" t="str">
            <v>Oui</v>
          </cell>
          <cell r="I11">
            <v>0</v>
          </cell>
          <cell r="AM11">
            <v>45200</v>
          </cell>
          <cell r="AN11" t="str">
            <v>Oui</v>
          </cell>
          <cell r="AQ11" t="str">
            <v>Déplacé interne</v>
          </cell>
          <cell r="BE11">
            <v>0</v>
          </cell>
          <cell r="BF11">
            <v>0</v>
          </cell>
          <cell r="BH11">
            <v>0</v>
          </cell>
          <cell r="BI11">
            <v>0</v>
          </cell>
          <cell r="BK11">
            <v>2</v>
          </cell>
          <cell r="BL11">
            <v>4</v>
          </cell>
          <cell r="BN11">
            <v>0</v>
          </cell>
          <cell r="BO11">
            <v>0</v>
          </cell>
          <cell r="BQ11">
            <v>0</v>
          </cell>
          <cell r="BR11">
            <v>0</v>
          </cell>
          <cell r="CC11">
            <v>6</v>
          </cell>
          <cell r="CF11">
            <v>6</v>
          </cell>
          <cell r="DE11" t="str">
            <v>Travail journalier</v>
          </cell>
          <cell r="DG11" t="str">
            <v>Oui</v>
          </cell>
          <cell r="DI11" t="str">
            <v>Non</v>
          </cell>
          <cell r="DJ11" t="str">
            <v>Le marché n'est plus fonctionnel</v>
          </cell>
          <cell r="DL11" t="str">
            <v>Non</v>
          </cell>
          <cell r="DO11">
            <v>1</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F11">
            <v>3</v>
          </cell>
          <cell r="EK11">
            <v>2</v>
          </cell>
          <cell r="EL11">
            <v>1</v>
          </cell>
          <cell r="FP11" t="str">
            <v>En famille d'accueil</v>
          </cell>
          <cell r="FR11" t="str">
            <v>Maison (construction durable)</v>
          </cell>
          <cell r="FU11" t="str">
            <v>Oui</v>
          </cell>
          <cell r="GE11" t="str">
            <v>Non</v>
          </cell>
          <cell r="GH11" t="str">
            <v>Source non-améliorée (c'est à dire non-protégée de l'extérieur, p.ex. puits creusé non-couvert/traditionnel, source naturelle non-aménagée, etc.)</v>
          </cell>
          <cell r="GK11" t="str">
            <v>Oui</v>
          </cell>
          <cell r="GL11" t="str">
            <v>Non</v>
          </cell>
          <cell r="GM11" t="str">
            <v>Oui</v>
          </cell>
          <cell r="GN11" t="str">
            <v>Oui</v>
          </cell>
          <cell r="GO11" t="str">
            <v>Moins de 30 minutes</v>
          </cell>
          <cell r="GQ11">
            <v>1</v>
          </cell>
          <cell r="GR11">
            <v>0</v>
          </cell>
          <cell r="GS11">
            <v>0</v>
          </cell>
          <cell r="GT11">
            <v>0</v>
          </cell>
          <cell r="GU11">
            <v>0</v>
          </cell>
          <cell r="GV11">
            <v>0</v>
          </cell>
          <cell r="GW11">
            <v>0</v>
          </cell>
          <cell r="GX11">
            <v>0</v>
          </cell>
          <cell r="GY11">
            <v>0</v>
          </cell>
          <cell r="GZ11">
            <v>0</v>
          </cell>
          <cell r="HA11">
            <v>0</v>
          </cell>
          <cell r="HB11">
            <v>0</v>
          </cell>
          <cell r="HM11" t="str">
            <v>Non</v>
          </cell>
          <cell r="HO11" t="str">
            <v>Pas d'installation sanitaire/défécation à l'air libre</v>
          </cell>
          <cell r="HU11" t="str">
            <v>Structure de santé (centre, clinique, hôpital, etc.)</v>
          </cell>
          <cell r="HW11" t="str">
            <v>Structure de santé (centre, clinique, hôpital, etc.)</v>
          </cell>
          <cell r="HY11" t="str">
            <v>Moins de 1 heure</v>
          </cell>
          <cell r="HZ11" t="str">
            <v>Non</v>
          </cell>
          <cell r="IG11" t="str">
            <v>Non</v>
          </cell>
          <cell r="II11" t="str">
            <v>Non</v>
          </cell>
          <cell r="IO11">
            <v>0</v>
          </cell>
          <cell r="IP11">
            <v>1</v>
          </cell>
          <cell r="IQ11">
            <v>0</v>
          </cell>
          <cell r="IR11">
            <v>0</v>
          </cell>
          <cell r="IS11">
            <v>1</v>
          </cell>
          <cell r="IT11">
            <v>0</v>
          </cell>
          <cell r="IU11">
            <v>0</v>
          </cell>
          <cell r="IW11">
            <v>0</v>
          </cell>
          <cell r="IX11">
            <v>1</v>
          </cell>
          <cell r="IY11">
            <v>0</v>
          </cell>
          <cell r="IZ11">
            <v>0</v>
          </cell>
          <cell r="JA11">
            <v>1</v>
          </cell>
          <cell r="JB11">
            <v>0</v>
          </cell>
          <cell r="JC11">
            <v>0</v>
          </cell>
          <cell r="JE11">
            <v>0</v>
          </cell>
          <cell r="JF11">
            <v>0</v>
          </cell>
          <cell r="JG11">
            <v>0</v>
          </cell>
          <cell r="JH11">
            <v>0</v>
          </cell>
          <cell r="JI11">
            <v>0</v>
          </cell>
          <cell r="JJ11">
            <v>0</v>
          </cell>
          <cell r="JK11">
            <v>1</v>
          </cell>
          <cell r="JL11">
            <v>0</v>
          </cell>
          <cell r="JO11" t="str">
            <v>Moins de 1 heure</v>
          </cell>
          <cell r="JP11" t="str">
            <v>Oui</v>
          </cell>
          <cell r="JS11" t="str">
            <v>Aucun</v>
          </cell>
          <cell r="JT11" t="str">
            <v>Aucune</v>
          </cell>
          <cell r="JU11" t="str">
            <v>Aucun</v>
          </cell>
          <cell r="JV11" t="str">
            <v>Aucune</v>
          </cell>
          <cell r="JZ11" t="str">
            <v>Manque de moyens pour payer l’école</v>
          </cell>
          <cell r="KD11">
            <v>1</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V11">
            <v>1</v>
          </cell>
          <cell r="KW11">
            <v>0</v>
          </cell>
          <cell r="KX11">
            <v>0</v>
          </cell>
          <cell r="KY11">
            <v>0</v>
          </cell>
          <cell r="KZ11">
            <v>0</v>
          </cell>
          <cell r="LA11">
            <v>0</v>
          </cell>
          <cell r="LD11">
            <v>1</v>
          </cell>
          <cell r="LE11">
            <v>0</v>
          </cell>
          <cell r="LG11">
            <v>0</v>
          </cell>
          <cell r="LH11">
            <v>0</v>
          </cell>
          <cell r="LI11">
            <v>0</v>
          </cell>
          <cell r="LJ11">
            <v>0</v>
          </cell>
          <cell r="LK11">
            <v>0</v>
          </cell>
          <cell r="LL11">
            <v>0</v>
          </cell>
          <cell r="LM11">
            <v>0</v>
          </cell>
          <cell r="LN11">
            <v>0</v>
          </cell>
          <cell r="LQ11">
            <v>1</v>
          </cell>
          <cell r="LR11">
            <v>1</v>
          </cell>
          <cell r="LS11">
            <v>0</v>
          </cell>
          <cell r="LT11">
            <v>0</v>
          </cell>
          <cell r="LU11">
            <v>0</v>
          </cell>
          <cell r="LV11">
            <v>0</v>
          </cell>
          <cell r="LW11">
            <v>0</v>
          </cell>
          <cell r="LX11">
            <v>0</v>
          </cell>
          <cell r="LY11">
            <v>0</v>
          </cell>
          <cell r="LZ11">
            <v>0</v>
          </cell>
          <cell r="MA11">
            <v>0</v>
          </cell>
          <cell r="MB11">
            <v>0</v>
          </cell>
          <cell r="MC11">
            <v>0</v>
          </cell>
          <cell r="MD11">
            <v>0</v>
          </cell>
          <cell r="MG11">
            <v>1</v>
          </cell>
          <cell r="MH11">
            <v>1</v>
          </cell>
          <cell r="MI11">
            <v>0</v>
          </cell>
          <cell r="MJ11">
            <v>0</v>
          </cell>
          <cell r="MK11">
            <v>0</v>
          </cell>
          <cell r="ML11">
            <v>0</v>
          </cell>
          <cell r="MM11">
            <v>0</v>
          </cell>
          <cell r="MN11">
            <v>0</v>
          </cell>
          <cell r="MO11">
            <v>0</v>
          </cell>
          <cell r="MP11">
            <v>0</v>
          </cell>
          <cell r="MQ11">
            <v>0</v>
          </cell>
          <cell r="MR11">
            <v>0</v>
          </cell>
          <cell r="MS11">
            <v>0</v>
          </cell>
          <cell r="MT11">
            <v>0</v>
          </cell>
          <cell r="MU11">
            <v>0</v>
          </cell>
          <cell r="NH11">
            <v>1</v>
          </cell>
          <cell r="NN11">
            <v>2.1</v>
          </cell>
          <cell r="QR11">
            <v>35</v>
          </cell>
          <cell r="QS11">
            <v>19</v>
          </cell>
        </row>
        <row r="12">
          <cell r="F12" t="str">
            <v>Oui</v>
          </cell>
          <cell r="I12">
            <v>0</v>
          </cell>
          <cell r="AM12">
            <v>45200</v>
          </cell>
          <cell r="AN12" t="str">
            <v>Oui</v>
          </cell>
          <cell r="AQ12" t="str">
            <v>Déplacé interne</v>
          </cell>
          <cell r="BE12">
            <v>0</v>
          </cell>
          <cell r="BF12">
            <v>0</v>
          </cell>
          <cell r="BH12">
            <v>0</v>
          </cell>
          <cell r="BI12">
            <v>0</v>
          </cell>
          <cell r="BK12">
            <v>2</v>
          </cell>
          <cell r="BL12">
            <v>2</v>
          </cell>
          <cell r="BN12">
            <v>0</v>
          </cell>
          <cell r="BO12">
            <v>0</v>
          </cell>
          <cell r="BQ12">
            <v>0</v>
          </cell>
          <cell r="BR12">
            <v>0</v>
          </cell>
          <cell r="CC12">
            <v>4</v>
          </cell>
          <cell r="CF12">
            <v>4</v>
          </cell>
          <cell r="DE12" t="str">
            <v>Travail journalier</v>
          </cell>
          <cell r="DG12" t="str">
            <v>Oui</v>
          </cell>
          <cell r="DI12" t="str">
            <v>Non</v>
          </cell>
          <cell r="DJ12" t="str">
            <v>Le marché n'est pas situé à distance de marche / est trop loin</v>
          </cell>
          <cell r="DL12" t="str">
            <v>Non</v>
          </cell>
          <cell r="DO12">
            <v>1</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F12">
            <v>0</v>
          </cell>
          <cell r="EK12">
            <v>3</v>
          </cell>
          <cell r="EL12">
            <v>3</v>
          </cell>
          <cell r="FP12" t="str">
            <v>En famille d'accueil</v>
          </cell>
          <cell r="FR12" t="str">
            <v>Maison (construction durable)</v>
          </cell>
          <cell r="FU12" t="str">
            <v>Oui</v>
          </cell>
          <cell r="GE12" t="str">
            <v>Non</v>
          </cell>
          <cell r="GH12" t="str">
            <v>Source améliorée (c'est-à-dire protégée de l'extérieur, p.ex. eau courante/robinet, puits creusé couvert, puits à pompe/forage, camion-citerne/charrette avec citerne, Kiosque/échoppe/boutique à eau, eau en bouteille; eau en sachet, etc. et eau de pluie)</v>
          </cell>
          <cell r="GK12" t="str">
            <v>Oui</v>
          </cell>
          <cell r="GL12" t="str">
            <v>Oui</v>
          </cell>
          <cell r="GM12" t="str">
            <v>Oui</v>
          </cell>
          <cell r="GN12" t="str">
            <v>Oui</v>
          </cell>
          <cell r="GO12" t="str">
            <v>Moins de 30 minutes</v>
          </cell>
          <cell r="GQ12">
            <v>1</v>
          </cell>
          <cell r="GR12">
            <v>0</v>
          </cell>
          <cell r="GS12">
            <v>0</v>
          </cell>
          <cell r="GT12">
            <v>0</v>
          </cell>
          <cell r="GU12">
            <v>0</v>
          </cell>
          <cell r="GV12">
            <v>0</v>
          </cell>
          <cell r="GW12">
            <v>0</v>
          </cell>
          <cell r="GX12">
            <v>0</v>
          </cell>
          <cell r="GY12">
            <v>0</v>
          </cell>
          <cell r="GZ12">
            <v>0</v>
          </cell>
          <cell r="HA12">
            <v>0</v>
          </cell>
          <cell r="HB12">
            <v>0</v>
          </cell>
          <cell r="HM12" t="str">
            <v>Non</v>
          </cell>
          <cell r="HO12" t="str">
            <v>Pas d'installation sanitaire/défécation à l'air libre</v>
          </cell>
          <cell r="HU12" t="str">
            <v>Structure de santé (centre, clinique, hôpital, etc.)</v>
          </cell>
          <cell r="HW12" t="str">
            <v>Structure de santé (centre, clinique, hôpital, etc.)</v>
          </cell>
          <cell r="HY12" t="str">
            <v>Moins de 1 heure</v>
          </cell>
          <cell r="HZ12" t="str">
            <v>Non</v>
          </cell>
          <cell r="IG12" t="str">
            <v>Oui</v>
          </cell>
          <cell r="II12" t="str">
            <v>Oui</v>
          </cell>
          <cell r="IK12">
            <v>0</v>
          </cell>
          <cell r="IL12">
            <v>0</v>
          </cell>
          <cell r="IM12">
            <v>0</v>
          </cell>
          <cell r="IO12">
            <v>0</v>
          </cell>
          <cell r="IP12">
            <v>0</v>
          </cell>
          <cell r="IQ12">
            <v>0</v>
          </cell>
          <cell r="IR12">
            <v>0</v>
          </cell>
          <cell r="IS12">
            <v>1</v>
          </cell>
          <cell r="IT12">
            <v>0</v>
          </cell>
          <cell r="IU12">
            <v>0</v>
          </cell>
          <cell r="IW12">
            <v>0</v>
          </cell>
          <cell r="IX12">
            <v>0</v>
          </cell>
          <cell r="IY12">
            <v>0</v>
          </cell>
          <cell r="IZ12">
            <v>0</v>
          </cell>
          <cell r="JA12">
            <v>1</v>
          </cell>
          <cell r="JB12">
            <v>0</v>
          </cell>
          <cell r="JC12">
            <v>0</v>
          </cell>
          <cell r="JE12">
            <v>0</v>
          </cell>
          <cell r="JF12">
            <v>0</v>
          </cell>
          <cell r="JG12">
            <v>0</v>
          </cell>
          <cell r="JH12">
            <v>0</v>
          </cell>
          <cell r="JI12">
            <v>0</v>
          </cell>
          <cell r="JJ12">
            <v>0</v>
          </cell>
          <cell r="JK12">
            <v>1</v>
          </cell>
          <cell r="JL12">
            <v>0</v>
          </cell>
          <cell r="JO12" t="str">
            <v>Moins de 1 heure</v>
          </cell>
          <cell r="JP12" t="str">
            <v>Non</v>
          </cell>
          <cell r="JS12" t="str">
            <v>Tous</v>
          </cell>
          <cell r="JT12" t="str">
            <v>Toutes les filles de cet âge</v>
          </cell>
          <cell r="JU12" t="str">
            <v>Aucun</v>
          </cell>
          <cell r="JV12" t="str">
            <v>Aucune</v>
          </cell>
          <cell r="JZ12" t="str">
            <v>Manque de moyens pour payer l’école</v>
          </cell>
          <cell r="KD12">
            <v>1</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V12">
            <v>1</v>
          </cell>
          <cell r="KW12">
            <v>0</v>
          </cell>
          <cell r="KX12">
            <v>0</v>
          </cell>
          <cell r="KY12">
            <v>0</v>
          </cell>
          <cell r="KZ12">
            <v>0</v>
          </cell>
          <cell r="LA12">
            <v>0</v>
          </cell>
          <cell r="LD12">
            <v>1</v>
          </cell>
          <cell r="LE12">
            <v>0</v>
          </cell>
          <cell r="LG12">
            <v>0</v>
          </cell>
          <cell r="LH12">
            <v>0</v>
          </cell>
          <cell r="LI12">
            <v>0</v>
          </cell>
          <cell r="LJ12">
            <v>0</v>
          </cell>
          <cell r="LK12">
            <v>0</v>
          </cell>
          <cell r="LL12">
            <v>0</v>
          </cell>
          <cell r="LM12">
            <v>0</v>
          </cell>
          <cell r="LN12">
            <v>0</v>
          </cell>
          <cell r="LQ12">
            <v>0</v>
          </cell>
          <cell r="LR12">
            <v>1</v>
          </cell>
          <cell r="LS12">
            <v>0</v>
          </cell>
          <cell r="LT12">
            <v>0</v>
          </cell>
          <cell r="LU12">
            <v>0</v>
          </cell>
          <cell r="LV12">
            <v>0</v>
          </cell>
          <cell r="LW12">
            <v>0</v>
          </cell>
          <cell r="LX12">
            <v>0</v>
          </cell>
          <cell r="LY12">
            <v>0</v>
          </cell>
          <cell r="LZ12">
            <v>0</v>
          </cell>
          <cell r="MA12">
            <v>0</v>
          </cell>
          <cell r="MB12">
            <v>0</v>
          </cell>
          <cell r="MC12">
            <v>0</v>
          </cell>
          <cell r="MD12">
            <v>0</v>
          </cell>
          <cell r="MG12">
            <v>0</v>
          </cell>
          <cell r="MH12">
            <v>1</v>
          </cell>
          <cell r="MI12">
            <v>1</v>
          </cell>
          <cell r="MJ12">
            <v>0</v>
          </cell>
          <cell r="MK12">
            <v>0</v>
          </cell>
          <cell r="ML12">
            <v>0</v>
          </cell>
          <cell r="MM12">
            <v>0</v>
          </cell>
          <cell r="MN12">
            <v>0</v>
          </cell>
          <cell r="MO12">
            <v>0</v>
          </cell>
          <cell r="MP12">
            <v>0</v>
          </cell>
          <cell r="MQ12">
            <v>0</v>
          </cell>
          <cell r="MR12">
            <v>0</v>
          </cell>
          <cell r="MS12">
            <v>0</v>
          </cell>
          <cell r="MT12">
            <v>0</v>
          </cell>
          <cell r="MU12">
            <v>0</v>
          </cell>
          <cell r="NH12">
            <v>1</v>
          </cell>
          <cell r="NN12">
            <v>3.7</v>
          </cell>
          <cell r="QR12">
            <v>30</v>
          </cell>
          <cell r="QS12">
            <v>27</v>
          </cell>
        </row>
        <row r="13">
          <cell r="F13" t="str">
            <v>Oui</v>
          </cell>
          <cell r="I13">
            <v>0</v>
          </cell>
          <cell r="AM13">
            <v>45200</v>
          </cell>
          <cell r="AN13" t="str">
            <v>Oui</v>
          </cell>
          <cell r="AQ13" t="str">
            <v>Déplacé interne</v>
          </cell>
          <cell r="BE13">
            <v>0</v>
          </cell>
          <cell r="BF13">
            <v>0</v>
          </cell>
          <cell r="BH13">
            <v>0</v>
          </cell>
          <cell r="BI13">
            <v>0</v>
          </cell>
          <cell r="BK13">
            <v>2</v>
          </cell>
          <cell r="BL13">
            <v>2</v>
          </cell>
          <cell r="BN13">
            <v>0</v>
          </cell>
          <cell r="BO13">
            <v>0</v>
          </cell>
          <cell r="BQ13">
            <v>0</v>
          </cell>
          <cell r="BR13">
            <v>0</v>
          </cell>
          <cell r="CC13">
            <v>4</v>
          </cell>
          <cell r="CF13">
            <v>4</v>
          </cell>
          <cell r="DE13" t="str">
            <v>Travail journalier</v>
          </cell>
          <cell r="DG13" t="str">
            <v>Oui</v>
          </cell>
          <cell r="DI13" t="str">
            <v>Non</v>
          </cell>
          <cell r="DJ13" t="str">
            <v>Le marché n'est pas situé à distance de marche / est trop loin</v>
          </cell>
          <cell r="DL13" t="str">
            <v>Non</v>
          </cell>
          <cell r="DO13">
            <v>1</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F13">
            <v>0</v>
          </cell>
          <cell r="EK13">
            <v>1</v>
          </cell>
          <cell r="EL13">
            <v>1</v>
          </cell>
          <cell r="FP13" t="str">
            <v>En famille d'accueil</v>
          </cell>
          <cell r="FR13" t="str">
            <v>Maison (construction durable)</v>
          </cell>
          <cell r="FU13" t="str">
            <v>Oui</v>
          </cell>
          <cell r="GE13" t="str">
            <v>Non</v>
          </cell>
          <cell r="GH13" t="str">
            <v>Source non-améliorée (c'est à dire non-protégée de l'extérieur, p.ex. puits creusé non-couvert/traditionnel, source naturelle non-aménagée, etc.)</v>
          </cell>
          <cell r="GK13" t="str">
            <v>Oui</v>
          </cell>
          <cell r="GL13" t="str">
            <v>Oui</v>
          </cell>
          <cell r="GM13" t="str">
            <v>Oui</v>
          </cell>
          <cell r="GN13" t="str">
            <v>Oui</v>
          </cell>
          <cell r="GO13" t="str">
            <v>Moins de 30 minutes</v>
          </cell>
          <cell r="GQ13">
            <v>1</v>
          </cell>
          <cell r="GR13">
            <v>0</v>
          </cell>
          <cell r="GS13">
            <v>0</v>
          </cell>
          <cell r="GT13">
            <v>0</v>
          </cell>
          <cell r="GU13">
            <v>0</v>
          </cell>
          <cell r="GV13">
            <v>0</v>
          </cell>
          <cell r="GW13">
            <v>0</v>
          </cell>
          <cell r="GX13">
            <v>0</v>
          </cell>
          <cell r="GY13">
            <v>0</v>
          </cell>
          <cell r="GZ13">
            <v>0</v>
          </cell>
          <cell r="HA13">
            <v>0</v>
          </cell>
          <cell r="HB13">
            <v>0</v>
          </cell>
          <cell r="HM13" t="str">
            <v>Non</v>
          </cell>
          <cell r="HO13" t="str">
            <v>Pas d'installation sanitaire/défécation à l'air libre</v>
          </cell>
          <cell r="HU13" t="str">
            <v>Structure de santé (centre, clinique, hôpital, etc.)</v>
          </cell>
          <cell r="HW13" t="str">
            <v>Structure de santé (centre, clinique, hôpital, etc.)</v>
          </cell>
          <cell r="HY13" t="str">
            <v>Moins de 1 heure</v>
          </cell>
          <cell r="HZ13" t="str">
            <v>Non</v>
          </cell>
          <cell r="IG13" t="str">
            <v>Oui</v>
          </cell>
          <cell r="II13" t="str">
            <v>Non</v>
          </cell>
          <cell r="IO13">
            <v>0</v>
          </cell>
          <cell r="IP13">
            <v>0</v>
          </cell>
          <cell r="IQ13">
            <v>0</v>
          </cell>
          <cell r="IR13">
            <v>0</v>
          </cell>
          <cell r="IS13">
            <v>1</v>
          </cell>
          <cell r="IT13">
            <v>0</v>
          </cell>
          <cell r="IU13">
            <v>0</v>
          </cell>
          <cell r="IW13">
            <v>0</v>
          </cell>
          <cell r="IX13">
            <v>0</v>
          </cell>
          <cell r="IY13">
            <v>0</v>
          </cell>
          <cell r="IZ13">
            <v>0</v>
          </cell>
          <cell r="JA13">
            <v>1</v>
          </cell>
          <cell r="JB13">
            <v>0</v>
          </cell>
          <cell r="JC13">
            <v>0</v>
          </cell>
          <cell r="JE13">
            <v>0</v>
          </cell>
          <cell r="JF13">
            <v>0</v>
          </cell>
          <cell r="JG13">
            <v>0</v>
          </cell>
          <cell r="JH13">
            <v>0</v>
          </cell>
          <cell r="JI13">
            <v>0</v>
          </cell>
          <cell r="JJ13">
            <v>0</v>
          </cell>
          <cell r="JK13">
            <v>1</v>
          </cell>
          <cell r="JL13">
            <v>0</v>
          </cell>
          <cell r="JO13" t="str">
            <v>Moins de 1 heure</v>
          </cell>
          <cell r="JP13" t="str">
            <v>Non</v>
          </cell>
          <cell r="JS13" t="str">
            <v>Tous</v>
          </cell>
          <cell r="JT13" t="str">
            <v>Toutes les filles de cet âge</v>
          </cell>
          <cell r="JU13" t="str">
            <v>Aucun</v>
          </cell>
          <cell r="JV13" t="str">
            <v>Aucune</v>
          </cell>
          <cell r="JZ13" t="str">
            <v>Manque de moyens pour payer l’école</v>
          </cell>
          <cell r="KD13">
            <v>1</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V13">
            <v>1</v>
          </cell>
          <cell r="KW13">
            <v>0</v>
          </cell>
          <cell r="KX13">
            <v>0</v>
          </cell>
          <cell r="KY13">
            <v>0</v>
          </cell>
          <cell r="KZ13">
            <v>0</v>
          </cell>
          <cell r="LA13">
            <v>0</v>
          </cell>
          <cell r="LD13">
            <v>1</v>
          </cell>
          <cell r="LE13">
            <v>0</v>
          </cell>
          <cell r="LG13">
            <v>0</v>
          </cell>
          <cell r="LH13">
            <v>0</v>
          </cell>
          <cell r="LI13">
            <v>0</v>
          </cell>
          <cell r="LJ13">
            <v>0</v>
          </cell>
          <cell r="LK13">
            <v>0</v>
          </cell>
          <cell r="LL13">
            <v>0</v>
          </cell>
          <cell r="LM13">
            <v>0</v>
          </cell>
          <cell r="LN13">
            <v>0</v>
          </cell>
          <cell r="LQ13">
            <v>0</v>
          </cell>
          <cell r="LR13">
            <v>1</v>
          </cell>
          <cell r="LS13">
            <v>0</v>
          </cell>
          <cell r="LT13">
            <v>0</v>
          </cell>
          <cell r="LU13">
            <v>0</v>
          </cell>
          <cell r="LV13">
            <v>0</v>
          </cell>
          <cell r="LW13">
            <v>0</v>
          </cell>
          <cell r="LX13">
            <v>0</v>
          </cell>
          <cell r="LY13">
            <v>0</v>
          </cell>
          <cell r="LZ13">
            <v>0</v>
          </cell>
          <cell r="MA13">
            <v>0</v>
          </cell>
          <cell r="MB13">
            <v>0</v>
          </cell>
          <cell r="MC13">
            <v>0</v>
          </cell>
          <cell r="MD13">
            <v>0</v>
          </cell>
          <cell r="MG13">
            <v>0</v>
          </cell>
          <cell r="MH13">
            <v>0</v>
          </cell>
          <cell r="MI13">
            <v>1</v>
          </cell>
          <cell r="MJ13">
            <v>0</v>
          </cell>
          <cell r="MK13">
            <v>0</v>
          </cell>
          <cell r="ML13">
            <v>0</v>
          </cell>
          <cell r="MM13">
            <v>0</v>
          </cell>
          <cell r="MN13">
            <v>0</v>
          </cell>
          <cell r="MO13">
            <v>0</v>
          </cell>
          <cell r="MP13">
            <v>0</v>
          </cell>
          <cell r="MQ13">
            <v>0</v>
          </cell>
          <cell r="MR13">
            <v>0</v>
          </cell>
          <cell r="MS13">
            <v>0</v>
          </cell>
          <cell r="MT13">
            <v>0</v>
          </cell>
          <cell r="MU13">
            <v>0</v>
          </cell>
          <cell r="NH13">
            <v>1</v>
          </cell>
          <cell r="NN13">
            <v>3.1</v>
          </cell>
          <cell r="QR13">
            <v>34</v>
          </cell>
          <cell r="QS13">
            <v>11</v>
          </cell>
        </row>
        <row r="14">
          <cell r="F14" t="str">
            <v>Oui</v>
          </cell>
          <cell r="I14">
            <v>0</v>
          </cell>
          <cell r="AM14">
            <v>45200</v>
          </cell>
          <cell r="AN14" t="str">
            <v>Oui</v>
          </cell>
          <cell r="AQ14" t="str">
            <v>Résident / autochtone (pas déplacé depuis au moins 12 mois)</v>
          </cell>
          <cell r="AS14" t="str">
            <v>Oui</v>
          </cell>
          <cell r="BE14">
            <v>0</v>
          </cell>
          <cell r="BF14">
            <v>0</v>
          </cell>
          <cell r="BH14">
            <v>0</v>
          </cell>
          <cell r="BI14">
            <v>0</v>
          </cell>
          <cell r="BK14">
            <v>1</v>
          </cell>
          <cell r="BL14">
            <v>6</v>
          </cell>
          <cell r="BN14">
            <v>0</v>
          </cell>
          <cell r="BO14">
            <v>0</v>
          </cell>
          <cell r="BQ14">
            <v>0</v>
          </cell>
          <cell r="BR14">
            <v>0</v>
          </cell>
          <cell r="CC14">
            <v>7</v>
          </cell>
          <cell r="CF14">
            <v>7</v>
          </cell>
          <cell r="DE14" t="str">
            <v>Travail journalier</v>
          </cell>
          <cell r="DG14" t="str">
            <v>Oui</v>
          </cell>
          <cell r="DI14" t="str">
            <v>Non</v>
          </cell>
          <cell r="DJ14" t="str">
            <v>Le marché n'est pas situé à distance de marche / est trop loin</v>
          </cell>
          <cell r="DL14" t="str">
            <v>Non</v>
          </cell>
          <cell r="DO14">
            <v>1</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F14">
            <v>0</v>
          </cell>
          <cell r="EK14">
            <v>1</v>
          </cell>
          <cell r="EL14">
            <v>1</v>
          </cell>
          <cell r="FP14" t="str">
            <v>Sur une parcelle ou un abri qui lui appartient</v>
          </cell>
          <cell r="FR14" t="str">
            <v>Maison (construction durable)</v>
          </cell>
          <cell r="FU14" t="str">
            <v>Oui</v>
          </cell>
          <cell r="GE14" t="str">
            <v>Non</v>
          </cell>
          <cell r="GH14" t="str">
            <v>Source non-améliorée (c'est à dire non-protégée de l'extérieur, p.ex. puits creusé non-couvert/traditionnel, source naturelle non-aménagée, etc.)</v>
          </cell>
          <cell r="GK14" t="str">
            <v>Oui</v>
          </cell>
          <cell r="GL14" t="str">
            <v>Oui</v>
          </cell>
          <cell r="GM14" t="str">
            <v>Oui</v>
          </cell>
          <cell r="GN14" t="str">
            <v>Oui</v>
          </cell>
          <cell r="GO14" t="str">
            <v>Moins de 30 minutes</v>
          </cell>
          <cell r="GQ14">
            <v>1</v>
          </cell>
          <cell r="GR14">
            <v>0</v>
          </cell>
          <cell r="GS14">
            <v>0</v>
          </cell>
          <cell r="GT14">
            <v>0</v>
          </cell>
          <cell r="GU14">
            <v>0</v>
          </cell>
          <cell r="GV14">
            <v>0</v>
          </cell>
          <cell r="GW14">
            <v>0</v>
          </cell>
          <cell r="GX14">
            <v>0</v>
          </cell>
          <cell r="GY14">
            <v>0</v>
          </cell>
          <cell r="GZ14">
            <v>0</v>
          </cell>
          <cell r="HA14">
            <v>0</v>
          </cell>
          <cell r="HB14">
            <v>0</v>
          </cell>
          <cell r="HM14" t="str">
            <v>Non</v>
          </cell>
          <cell r="HO14" t="str">
            <v>Installation sanitaire non-améliorée (c’est-à-dire qui n'empêchent pas le contact extérieur avec les excréments, p.ex. latrine à fosse ouverte/sans dalle, latrines traditionnelles, etc.)</v>
          </cell>
          <cell r="HQ14" t="str">
            <v>Oui</v>
          </cell>
          <cell r="HR14" t="str">
            <v>Oui</v>
          </cell>
          <cell r="HU14" t="str">
            <v>Structure de santé (centre, clinique, hôpital, etc.)</v>
          </cell>
          <cell r="HW14" t="str">
            <v>Structure de santé (centre, clinique, hôpital, etc.)</v>
          </cell>
          <cell r="HY14" t="str">
            <v>Moins de 1 heure</v>
          </cell>
          <cell r="HZ14" t="str">
            <v>Non</v>
          </cell>
          <cell r="IG14" t="str">
            <v>Non</v>
          </cell>
          <cell r="II14" t="str">
            <v>Non</v>
          </cell>
          <cell r="IO14">
            <v>0</v>
          </cell>
          <cell r="IP14">
            <v>0</v>
          </cell>
          <cell r="IQ14">
            <v>0</v>
          </cell>
          <cell r="IR14">
            <v>0</v>
          </cell>
          <cell r="IS14">
            <v>1</v>
          </cell>
          <cell r="IT14">
            <v>0</v>
          </cell>
          <cell r="IU14">
            <v>0</v>
          </cell>
          <cell r="IW14">
            <v>0</v>
          </cell>
          <cell r="IX14">
            <v>0</v>
          </cell>
          <cell r="IY14">
            <v>0</v>
          </cell>
          <cell r="IZ14">
            <v>0</v>
          </cell>
          <cell r="JA14">
            <v>1</v>
          </cell>
          <cell r="JB14">
            <v>0</v>
          </cell>
          <cell r="JC14">
            <v>0</v>
          </cell>
          <cell r="JE14">
            <v>0</v>
          </cell>
          <cell r="JF14">
            <v>0</v>
          </cell>
          <cell r="JG14">
            <v>0</v>
          </cell>
          <cell r="JH14">
            <v>0</v>
          </cell>
          <cell r="JI14">
            <v>0</v>
          </cell>
          <cell r="JJ14">
            <v>0</v>
          </cell>
          <cell r="JK14">
            <v>1</v>
          </cell>
          <cell r="JL14">
            <v>0</v>
          </cell>
          <cell r="JO14" t="str">
            <v>Moins de 1 heure</v>
          </cell>
          <cell r="JP14" t="str">
            <v>Non</v>
          </cell>
          <cell r="JS14" t="str">
            <v>Aucun</v>
          </cell>
          <cell r="JT14" t="str">
            <v>Aucune</v>
          </cell>
          <cell r="JU14" t="str">
            <v>Aucun</v>
          </cell>
          <cell r="JV14" t="str">
            <v>Aucune</v>
          </cell>
          <cell r="JZ14" t="str">
            <v>Manque de moyens pour payer l’école</v>
          </cell>
          <cell r="KD14">
            <v>1</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V14">
            <v>1</v>
          </cell>
          <cell r="KW14">
            <v>0</v>
          </cell>
          <cell r="KX14">
            <v>0</v>
          </cell>
          <cell r="KY14">
            <v>0</v>
          </cell>
          <cell r="KZ14">
            <v>0</v>
          </cell>
          <cell r="LA14">
            <v>0</v>
          </cell>
          <cell r="LD14">
            <v>1</v>
          </cell>
          <cell r="LE14">
            <v>0</v>
          </cell>
          <cell r="LG14">
            <v>0</v>
          </cell>
          <cell r="LH14">
            <v>0</v>
          </cell>
          <cell r="LI14">
            <v>0</v>
          </cell>
          <cell r="LJ14">
            <v>0</v>
          </cell>
          <cell r="LK14">
            <v>0</v>
          </cell>
          <cell r="LL14">
            <v>0</v>
          </cell>
          <cell r="LM14">
            <v>0</v>
          </cell>
          <cell r="LN14">
            <v>0</v>
          </cell>
          <cell r="LQ14">
            <v>0</v>
          </cell>
          <cell r="LR14">
            <v>1</v>
          </cell>
          <cell r="LS14">
            <v>0</v>
          </cell>
          <cell r="LT14">
            <v>0</v>
          </cell>
          <cell r="LU14">
            <v>0</v>
          </cell>
          <cell r="LV14">
            <v>0</v>
          </cell>
          <cell r="LW14">
            <v>0</v>
          </cell>
          <cell r="LX14">
            <v>0</v>
          </cell>
          <cell r="LY14">
            <v>0</v>
          </cell>
          <cell r="LZ14">
            <v>0</v>
          </cell>
          <cell r="MA14">
            <v>0</v>
          </cell>
          <cell r="MB14">
            <v>0</v>
          </cell>
          <cell r="MC14">
            <v>0</v>
          </cell>
          <cell r="MD14">
            <v>0</v>
          </cell>
          <cell r="MG14">
            <v>0</v>
          </cell>
          <cell r="MH14">
            <v>0</v>
          </cell>
          <cell r="MI14">
            <v>1</v>
          </cell>
          <cell r="MJ14">
            <v>0</v>
          </cell>
          <cell r="MK14">
            <v>0</v>
          </cell>
          <cell r="ML14">
            <v>0</v>
          </cell>
          <cell r="MM14">
            <v>0</v>
          </cell>
          <cell r="MN14">
            <v>0</v>
          </cell>
          <cell r="MO14">
            <v>0</v>
          </cell>
          <cell r="MP14">
            <v>0</v>
          </cell>
          <cell r="MQ14">
            <v>0</v>
          </cell>
          <cell r="MR14">
            <v>0</v>
          </cell>
          <cell r="MS14">
            <v>0</v>
          </cell>
          <cell r="MT14">
            <v>0</v>
          </cell>
          <cell r="MU14">
            <v>0</v>
          </cell>
          <cell r="NH14">
            <v>1</v>
          </cell>
          <cell r="NN14">
            <v>2.5</v>
          </cell>
          <cell r="QR14">
            <v>18</v>
          </cell>
          <cell r="QS14">
            <v>10</v>
          </cell>
        </row>
        <row r="15">
          <cell r="F15" t="str">
            <v>Oui</v>
          </cell>
          <cell r="I15">
            <v>0</v>
          </cell>
          <cell r="AM15">
            <v>45200</v>
          </cell>
          <cell r="AN15" t="str">
            <v>Oui</v>
          </cell>
          <cell r="AQ15" t="str">
            <v>Déplacé interne</v>
          </cell>
          <cell r="BE15">
            <v>0</v>
          </cell>
          <cell r="BF15">
            <v>0</v>
          </cell>
          <cell r="BH15">
            <v>0</v>
          </cell>
          <cell r="BI15">
            <v>0</v>
          </cell>
          <cell r="BK15">
            <v>3</v>
          </cell>
          <cell r="BL15">
            <v>2</v>
          </cell>
          <cell r="BN15">
            <v>0</v>
          </cell>
          <cell r="BO15">
            <v>0</v>
          </cell>
          <cell r="BQ15">
            <v>0</v>
          </cell>
          <cell r="BR15">
            <v>0</v>
          </cell>
          <cell r="CC15">
            <v>5</v>
          </cell>
          <cell r="CF15">
            <v>5</v>
          </cell>
          <cell r="DE15" t="str">
            <v>Travail journalier</v>
          </cell>
          <cell r="DG15" t="str">
            <v>Oui</v>
          </cell>
          <cell r="DI15" t="str">
            <v>Non</v>
          </cell>
          <cell r="DJ15" t="str">
            <v>Le marché n'est pas situé à distance de marche / est trop loin</v>
          </cell>
          <cell r="DL15" t="str">
            <v>Non</v>
          </cell>
          <cell r="DO15">
            <v>1</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F15">
            <v>2</v>
          </cell>
          <cell r="EK15">
            <v>3</v>
          </cell>
          <cell r="EL15">
            <v>3</v>
          </cell>
          <cell r="FP15" t="str">
            <v>En famille d'accueil</v>
          </cell>
          <cell r="FR15" t="str">
            <v>Maison (construction durable)</v>
          </cell>
          <cell r="FU15" t="str">
            <v>Oui</v>
          </cell>
          <cell r="GE15" t="str">
            <v>Non</v>
          </cell>
          <cell r="GH15" t="str">
            <v>Source non-améliorée (c'est à dire non-protégée de l'extérieur, p.ex. puits creusé non-couvert/traditionnel, source naturelle non-aménagée, etc.)</v>
          </cell>
          <cell r="GK15" t="str">
            <v>Oui</v>
          </cell>
          <cell r="GL15" t="str">
            <v>Oui</v>
          </cell>
          <cell r="GM15" t="str">
            <v>Oui</v>
          </cell>
          <cell r="GN15" t="str">
            <v>Oui</v>
          </cell>
          <cell r="GO15" t="str">
            <v>Moins de 30 minutes</v>
          </cell>
          <cell r="GQ15">
            <v>1</v>
          </cell>
          <cell r="GR15">
            <v>0</v>
          </cell>
          <cell r="GS15">
            <v>0</v>
          </cell>
          <cell r="GT15">
            <v>0</v>
          </cell>
          <cell r="GU15">
            <v>0</v>
          </cell>
          <cell r="GV15">
            <v>0</v>
          </cell>
          <cell r="GW15">
            <v>0</v>
          </cell>
          <cell r="GX15">
            <v>0</v>
          </cell>
          <cell r="GY15">
            <v>0</v>
          </cell>
          <cell r="GZ15">
            <v>0</v>
          </cell>
          <cell r="HA15">
            <v>0</v>
          </cell>
          <cell r="HB15">
            <v>0</v>
          </cell>
          <cell r="HM15" t="str">
            <v>Non</v>
          </cell>
          <cell r="HO15" t="str">
            <v>Installation sanitaire non-améliorée (c’est-à-dire qui n'empêchent pas le contact extérieur avec les excréments, p.ex. latrine à fosse ouverte/sans dalle, latrines traditionnelles, etc.)</v>
          </cell>
          <cell r="HQ15" t="str">
            <v>Non</v>
          </cell>
          <cell r="HR15" t="str">
            <v>Oui</v>
          </cell>
          <cell r="HU15" t="str">
            <v>Structure de santé (centre, clinique, hôpital, etc.)</v>
          </cell>
          <cell r="HW15" t="str">
            <v>Structure de santé (centre, clinique, hôpital, etc.)</v>
          </cell>
          <cell r="HY15" t="str">
            <v>Moins de 1 heure</v>
          </cell>
          <cell r="HZ15" t="str">
            <v>Non</v>
          </cell>
          <cell r="IG15" t="str">
            <v>Oui</v>
          </cell>
          <cell r="II15" t="str">
            <v>Non</v>
          </cell>
          <cell r="IO15">
            <v>0</v>
          </cell>
          <cell r="IP15">
            <v>0</v>
          </cell>
          <cell r="IQ15">
            <v>0</v>
          </cell>
          <cell r="IR15">
            <v>0</v>
          </cell>
          <cell r="IS15">
            <v>1</v>
          </cell>
          <cell r="IT15">
            <v>0</v>
          </cell>
          <cell r="IU15">
            <v>0</v>
          </cell>
          <cell r="IW15">
            <v>0</v>
          </cell>
          <cell r="IX15">
            <v>0</v>
          </cell>
          <cell r="IY15">
            <v>0</v>
          </cell>
          <cell r="IZ15">
            <v>0</v>
          </cell>
          <cell r="JA15">
            <v>1</v>
          </cell>
          <cell r="JB15">
            <v>0</v>
          </cell>
          <cell r="JC15">
            <v>0</v>
          </cell>
          <cell r="JE15">
            <v>0</v>
          </cell>
          <cell r="JF15">
            <v>0</v>
          </cell>
          <cell r="JG15">
            <v>0</v>
          </cell>
          <cell r="JH15">
            <v>0</v>
          </cell>
          <cell r="JI15">
            <v>0</v>
          </cell>
          <cell r="JJ15">
            <v>0</v>
          </cell>
          <cell r="JK15">
            <v>1</v>
          </cell>
          <cell r="JL15">
            <v>0</v>
          </cell>
          <cell r="JO15" t="str">
            <v>Moins de 1 heure</v>
          </cell>
          <cell r="JP15" t="str">
            <v>Non</v>
          </cell>
          <cell r="JS15" t="str">
            <v>Aucun</v>
          </cell>
          <cell r="JT15" t="str">
            <v>Aucune</v>
          </cell>
          <cell r="JU15" t="str">
            <v>Aucun</v>
          </cell>
          <cell r="JV15" t="str">
            <v>Aucune</v>
          </cell>
          <cell r="JZ15" t="str">
            <v>Manque de moyens pour payer l’école</v>
          </cell>
          <cell r="KD15">
            <v>1</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V15">
            <v>1</v>
          </cell>
          <cell r="KW15">
            <v>0</v>
          </cell>
          <cell r="KX15">
            <v>0</v>
          </cell>
          <cell r="KY15">
            <v>0</v>
          </cell>
          <cell r="KZ15">
            <v>0</v>
          </cell>
          <cell r="LA15">
            <v>0</v>
          </cell>
          <cell r="LD15">
            <v>1</v>
          </cell>
          <cell r="LE15">
            <v>0</v>
          </cell>
          <cell r="LG15">
            <v>0</v>
          </cell>
          <cell r="LH15">
            <v>0</v>
          </cell>
          <cell r="LI15">
            <v>0</v>
          </cell>
          <cell r="LJ15">
            <v>0</v>
          </cell>
          <cell r="LK15">
            <v>0</v>
          </cell>
          <cell r="LL15">
            <v>0</v>
          </cell>
          <cell r="LM15">
            <v>0</v>
          </cell>
          <cell r="LN15">
            <v>0</v>
          </cell>
          <cell r="LQ15">
            <v>0</v>
          </cell>
          <cell r="LR15">
            <v>1</v>
          </cell>
          <cell r="LS15">
            <v>0</v>
          </cell>
          <cell r="LT15">
            <v>0</v>
          </cell>
          <cell r="LU15">
            <v>0</v>
          </cell>
          <cell r="LV15">
            <v>0</v>
          </cell>
          <cell r="LW15">
            <v>0</v>
          </cell>
          <cell r="LX15">
            <v>0</v>
          </cell>
          <cell r="LY15">
            <v>0</v>
          </cell>
          <cell r="LZ15">
            <v>0</v>
          </cell>
          <cell r="MA15">
            <v>0</v>
          </cell>
          <cell r="MB15">
            <v>0</v>
          </cell>
          <cell r="MC15">
            <v>0</v>
          </cell>
          <cell r="MD15">
            <v>0</v>
          </cell>
          <cell r="MG15">
            <v>0</v>
          </cell>
          <cell r="MH15">
            <v>0</v>
          </cell>
          <cell r="MI15">
            <v>1</v>
          </cell>
          <cell r="MJ15">
            <v>0</v>
          </cell>
          <cell r="MK15">
            <v>0</v>
          </cell>
          <cell r="ML15">
            <v>0</v>
          </cell>
          <cell r="MM15">
            <v>0</v>
          </cell>
          <cell r="MN15">
            <v>0</v>
          </cell>
          <cell r="MO15">
            <v>0</v>
          </cell>
          <cell r="MP15">
            <v>0</v>
          </cell>
          <cell r="MQ15">
            <v>0</v>
          </cell>
          <cell r="MR15">
            <v>0</v>
          </cell>
          <cell r="MS15">
            <v>0</v>
          </cell>
          <cell r="MT15">
            <v>0</v>
          </cell>
          <cell r="MU15">
            <v>0</v>
          </cell>
          <cell r="NH15">
            <v>1</v>
          </cell>
          <cell r="NN15">
            <v>2.8</v>
          </cell>
          <cell r="QR15">
            <v>22</v>
          </cell>
          <cell r="QS15">
            <v>10</v>
          </cell>
        </row>
        <row r="16">
          <cell r="F16" t="str">
            <v>Oui</v>
          </cell>
          <cell r="I16">
            <v>0</v>
          </cell>
          <cell r="AM16">
            <v>45200</v>
          </cell>
          <cell r="AN16" t="str">
            <v>Oui</v>
          </cell>
          <cell r="AQ16" t="str">
            <v>Déplacé interne</v>
          </cell>
          <cell r="BE16">
            <v>0</v>
          </cell>
          <cell r="BF16">
            <v>0</v>
          </cell>
          <cell r="BH16">
            <v>0</v>
          </cell>
          <cell r="BI16">
            <v>0</v>
          </cell>
          <cell r="BK16">
            <v>5</v>
          </cell>
          <cell r="BL16">
            <v>3</v>
          </cell>
          <cell r="BN16">
            <v>0</v>
          </cell>
          <cell r="BO16">
            <v>0</v>
          </cell>
          <cell r="BQ16">
            <v>0</v>
          </cell>
          <cell r="BR16">
            <v>0</v>
          </cell>
          <cell r="CC16">
            <v>8</v>
          </cell>
          <cell r="CF16">
            <v>8</v>
          </cell>
          <cell r="DE16" t="str">
            <v>Travail journalier</v>
          </cell>
          <cell r="DG16" t="str">
            <v>Oui</v>
          </cell>
          <cell r="DI16" t="str">
            <v>Non</v>
          </cell>
          <cell r="DJ16" t="str">
            <v>Le marché n'est pas situé à distance de marche / est trop loin</v>
          </cell>
          <cell r="DL16" t="str">
            <v>Non</v>
          </cell>
          <cell r="DO16">
            <v>1</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F16">
            <v>0</v>
          </cell>
          <cell r="EK16">
            <v>4</v>
          </cell>
          <cell r="EL16">
            <v>4</v>
          </cell>
          <cell r="FP16" t="str">
            <v>En famille d'accueil</v>
          </cell>
          <cell r="FR16" t="str">
            <v>Maison (construction non-durable délabrée)</v>
          </cell>
          <cell r="FU16" t="str">
            <v>Oui</v>
          </cell>
          <cell r="GE16" t="str">
            <v>Non</v>
          </cell>
          <cell r="GH16" t="str">
            <v>Source non-améliorée (c'est à dire non-protégée de l'extérieur, p.ex. puits creusé non-couvert/traditionnel, source naturelle non-aménagée, etc.)</v>
          </cell>
          <cell r="GK16" t="str">
            <v>Oui</v>
          </cell>
          <cell r="GL16" t="str">
            <v>Oui</v>
          </cell>
          <cell r="GM16" t="str">
            <v>Oui</v>
          </cell>
          <cell r="GN16" t="str">
            <v>Oui</v>
          </cell>
          <cell r="GO16" t="str">
            <v>Moins de 30 minutes</v>
          </cell>
          <cell r="GQ16">
            <v>1</v>
          </cell>
          <cell r="GR16">
            <v>0</v>
          </cell>
          <cell r="GS16">
            <v>0</v>
          </cell>
          <cell r="GT16">
            <v>0</v>
          </cell>
          <cell r="GU16">
            <v>0</v>
          </cell>
          <cell r="GV16">
            <v>0</v>
          </cell>
          <cell r="GW16">
            <v>0</v>
          </cell>
          <cell r="GX16">
            <v>0</v>
          </cell>
          <cell r="GY16">
            <v>0</v>
          </cell>
          <cell r="GZ16">
            <v>0</v>
          </cell>
          <cell r="HA16">
            <v>0</v>
          </cell>
          <cell r="HB16">
            <v>0</v>
          </cell>
          <cell r="HM16" t="str">
            <v>Non</v>
          </cell>
          <cell r="HO16" t="str">
            <v>Installation sanitaire non-améliorée (c’est-à-dire qui n'empêchent pas le contact extérieur avec les excréments, p.ex. latrine à fosse ouverte/sans dalle, latrines traditionnelles, etc.)</v>
          </cell>
          <cell r="HQ16" t="str">
            <v>Non</v>
          </cell>
          <cell r="HR16" t="str">
            <v>Oui</v>
          </cell>
          <cell r="HU16" t="str">
            <v>Structure de santé (centre, clinique, hôpital, etc.)</v>
          </cell>
          <cell r="HW16" t="str">
            <v>Structure de santé (centre, clinique, hôpital, etc.)</v>
          </cell>
          <cell r="HY16" t="str">
            <v>Moins de 1 heure</v>
          </cell>
          <cell r="HZ16" t="str">
            <v>Non</v>
          </cell>
          <cell r="IG16" t="str">
            <v>Non</v>
          </cell>
          <cell r="II16" t="str">
            <v>Non</v>
          </cell>
          <cell r="IO16">
            <v>0</v>
          </cell>
          <cell r="IP16">
            <v>0</v>
          </cell>
          <cell r="IQ16">
            <v>0</v>
          </cell>
          <cell r="IR16">
            <v>0</v>
          </cell>
          <cell r="IS16">
            <v>1</v>
          </cell>
          <cell r="IT16">
            <v>0</v>
          </cell>
          <cell r="IU16">
            <v>0</v>
          </cell>
          <cell r="IW16">
            <v>0</v>
          </cell>
          <cell r="IX16">
            <v>0</v>
          </cell>
          <cell r="IY16">
            <v>0</v>
          </cell>
          <cell r="IZ16">
            <v>0</v>
          </cell>
          <cell r="JA16">
            <v>1</v>
          </cell>
          <cell r="JB16">
            <v>0</v>
          </cell>
          <cell r="JC16">
            <v>0</v>
          </cell>
          <cell r="JE16">
            <v>0</v>
          </cell>
          <cell r="JF16">
            <v>0</v>
          </cell>
          <cell r="JG16">
            <v>0</v>
          </cell>
          <cell r="JH16">
            <v>0</v>
          </cell>
          <cell r="JI16">
            <v>0</v>
          </cell>
          <cell r="JJ16">
            <v>0</v>
          </cell>
          <cell r="JK16">
            <v>1</v>
          </cell>
          <cell r="JL16">
            <v>0</v>
          </cell>
          <cell r="JO16" t="str">
            <v>Moins de 1 heure</v>
          </cell>
          <cell r="JP16" t="str">
            <v>Non</v>
          </cell>
          <cell r="JS16" t="str">
            <v>Aucun</v>
          </cell>
          <cell r="JT16" t="str">
            <v>Aucune</v>
          </cell>
          <cell r="JU16" t="str">
            <v>Aucun</v>
          </cell>
          <cell r="JV16" t="str">
            <v>Aucune</v>
          </cell>
          <cell r="JZ16" t="str">
            <v>Manque de moyens pour payer l’école</v>
          </cell>
          <cell r="KD16">
            <v>1</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V16">
            <v>1</v>
          </cell>
          <cell r="KW16">
            <v>0</v>
          </cell>
          <cell r="KX16">
            <v>0</v>
          </cell>
          <cell r="KY16">
            <v>0</v>
          </cell>
          <cell r="KZ16">
            <v>0</v>
          </cell>
          <cell r="LA16">
            <v>0</v>
          </cell>
          <cell r="LD16">
            <v>1</v>
          </cell>
          <cell r="LE16">
            <v>0</v>
          </cell>
          <cell r="LG16">
            <v>0</v>
          </cell>
          <cell r="LH16">
            <v>0</v>
          </cell>
          <cell r="LI16">
            <v>0</v>
          </cell>
          <cell r="LJ16">
            <v>0</v>
          </cell>
          <cell r="LK16">
            <v>0</v>
          </cell>
          <cell r="LL16">
            <v>0</v>
          </cell>
          <cell r="LM16">
            <v>0</v>
          </cell>
          <cell r="LN16">
            <v>0</v>
          </cell>
          <cell r="LQ16">
            <v>0</v>
          </cell>
          <cell r="LR16">
            <v>1</v>
          </cell>
          <cell r="LS16">
            <v>0</v>
          </cell>
          <cell r="LT16">
            <v>0</v>
          </cell>
          <cell r="LU16">
            <v>0</v>
          </cell>
          <cell r="LV16">
            <v>0</v>
          </cell>
          <cell r="LW16">
            <v>0</v>
          </cell>
          <cell r="LX16">
            <v>0</v>
          </cell>
          <cell r="LY16">
            <v>0</v>
          </cell>
          <cell r="LZ16">
            <v>0</v>
          </cell>
          <cell r="MA16">
            <v>0</v>
          </cell>
          <cell r="MB16">
            <v>0</v>
          </cell>
          <cell r="MC16">
            <v>0</v>
          </cell>
          <cell r="MD16">
            <v>0</v>
          </cell>
          <cell r="MG16">
            <v>0</v>
          </cell>
          <cell r="MH16">
            <v>0</v>
          </cell>
          <cell r="MI16">
            <v>1</v>
          </cell>
          <cell r="MJ16">
            <v>0</v>
          </cell>
          <cell r="MK16">
            <v>0</v>
          </cell>
          <cell r="ML16">
            <v>0</v>
          </cell>
          <cell r="MM16">
            <v>0</v>
          </cell>
          <cell r="MN16">
            <v>0</v>
          </cell>
          <cell r="MO16">
            <v>0</v>
          </cell>
          <cell r="MP16">
            <v>0</v>
          </cell>
          <cell r="MQ16">
            <v>0</v>
          </cell>
          <cell r="MR16">
            <v>0</v>
          </cell>
          <cell r="MS16">
            <v>0</v>
          </cell>
          <cell r="MT16">
            <v>0</v>
          </cell>
          <cell r="MU16">
            <v>0</v>
          </cell>
          <cell r="NH16">
            <v>1</v>
          </cell>
          <cell r="NN16">
            <v>3.8</v>
          </cell>
          <cell r="QR16">
            <v>13</v>
          </cell>
          <cell r="QS16">
            <v>7</v>
          </cell>
        </row>
        <row r="17">
          <cell r="F17" t="str">
            <v>Oui</v>
          </cell>
          <cell r="I17">
            <v>0</v>
          </cell>
          <cell r="AM17">
            <v>45200</v>
          </cell>
          <cell r="AN17" t="str">
            <v>Oui</v>
          </cell>
          <cell r="AQ17" t="str">
            <v>Déplacé interne</v>
          </cell>
          <cell r="BE17">
            <v>0</v>
          </cell>
          <cell r="BF17">
            <v>0</v>
          </cell>
          <cell r="BH17">
            <v>0</v>
          </cell>
          <cell r="BI17">
            <v>0</v>
          </cell>
          <cell r="BK17">
            <v>3</v>
          </cell>
          <cell r="BL17">
            <v>2</v>
          </cell>
          <cell r="BN17">
            <v>0</v>
          </cell>
          <cell r="BO17">
            <v>0</v>
          </cell>
          <cell r="BQ17">
            <v>0</v>
          </cell>
          <cell r="BR17">
            <v>0</v>
          </cell>
          <cell r="CC17">
            <v>5</v>
          </cell>
          <cell r="CF17">
            <v>5</v>
          </cell>
          <cell r="DE17" t="str">
            <v>Travail journalier</v>
          </cell>
          <cell r="DG17" t="str">
            <v>Oui</v>
          </cell>
          <cell r="DI17" t="str">
            <v>Non</v>
          </cell>
          <cell r="DJ17" t="str">
            <v>Le marché n'est pas situé à distance de marche / est trop loin</v>
          </cell>
          <cell r="DL17" t="str">
            <v>Non</v>
          </cell>
          <cell r="DO17">
            <v>1</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F17">
            <v>0</v>
          </cell>
          <cell r="EK17">
            <v>3</v>
          </cell>
          <cell r="EL17">
            <v>2</v>
          </cell>
          <cell r="FP17" t="str">
            <v>En famille d'accueil</v>
          </cell>
          <cell r="FR17" t="str">
            <v>Maison (construction durable)</v>
          </cell>
          <cell r="FU17" t="str">
            <v>Oui</v>
          </cell>
          <cell r="GE17" t="str">
            <v>Non</v>
          </cell>
          <cell r="GH17" t="str">
            <v>Source non-améliorée (c'est à dire non-protégée de l'extérieur, p.ex. puits creusé non-couvert/traditionnel, source naturelle non-aménagée, etc.)</v>
          </cell>
          <cell r="GK17" t="str">
            <v>Oui</v>
          </cell>
          <cell r="GL17" t="str">
            <v>Oui</v>
          </cell>
          <cell r="GM17" t="str">
            <v>Oui</v>
          </cell>
          <cell r="GN17" t="str">
            <v>Oui</v>
          </cell>
          <cell r="GO17" t="str">
            <v>Moins de 30 minutes</v>
          </cell>
          <cell r="GQ17">
            <v>1</v>
          </cell>
          <cell r="GR17">
            <v>0</v>
          </cell>
          <cell r="GS17">
            <v>0</v>
          </cell>
          <cell r="GT17">
            <v>0</v>
          </cell>
          <cell r="GU17">
            <v>0</v>
          </cell>
          <cell r="GV17">
            <v>0</v>
          </cell>
          <cell r="GW17">
            <v>0</v>
          </cell>
          <cell r="GX17">
            <v>0</v>
          </cell>
          <cell r="GY17">
            <v>0</v>
          </cell>
          <cell r="GZ17">
            <v>0</v>
          </cell>
          <cell r="HA17">
            <v>0</v>
          </cell>
          <cell r="HB17">
            <v>0</v>
          </cell>
          <cell r="HM17" t="str">
            <v>Non</v>
          </cell>
          <cell r="HO17" t="str">
            <v>Installation sanitaire non-améliorée (c’est-à-dire qui n'empêchent pas le contact extérieur avec les excréments, p.ex. latrine à fosse ouverte/sans dalle, latrines traditionnelles, etc.)</v>
          </cell>
          <cell r="HQ17" t="str">
            <v>Non</v>
          </cell>
          <cell r="HR17" t="str">
            <v>Non</v>
          </cell>
          <cell r="HU17" t="str">
            <v>Structure de santé (centre, clinique, hôpital, etc.)</v>
          </cell>
          <cell r="HW17" t="str">
            <v>Structure de santé (centre, clinique, hôpital, etc.)</v>
          </cell>
          <cell r="HY17" t="str">
            <v>Moins de 1 heure</v>
          </cell>
          <cell r="HZ17" t="str">
            <v>Non</v>
          </cell>
          <cell r="IG17" t="str">
            <v>Non</v>
          </cell>
          <cell r="II17" t="str">
            <v>Non</v>
          </cell>
          <cell r="IO17">
            <v>0</v>
          </cell>
          <cell r="IP17">
            <v>0</v>
          </cell>
          <cell r="IQ17">
            <v>0</v>
          </cell>
          <cell r="IR17">
            <v>0</v>
          </cell>
          <cell r="IS17">
            <v>1</v>
          </cell>
          <cell r="IT17">
            <v>0</v>
          </cell>
          <cell r="IU17">
            <v>0</v>
          </cell>
          <cell r="IW17">
            <v>0</v>
          </cell>
          <cell r="IX17">
            <v>0</v>
          </cell>
          <cell r="IY17">
            <v>0</v>
          </cell>
          <cell r="IZ17">
            <v>0</v>
          </cell>
          <cell r="JA17">
            <v>1</v>
          </cell>
          <cell r="JB17">
            <v>0</v>
          </cell>
          <cell r="JC17">
            <v>0</v>
          </cell>
          <cell r="JE17">
            <v>0</v>
          </cell>
          <cell r="JF17">
            <v>0</v>
          </cell>
          <cell r="JG17">
            <v>0</v>
          </cell>
          <cell r="JH17">
            <v>0</v>
          </cell>
          <cell r="JI17">
            <v>0</v>
          </cell>
          <cell r="JJ17">
            <v>0</v>
          </cell>
          <cell r="JK17">
            <v>1</v>
          </cell>
          <cell r="JL17">
            <v>0</v>
          </cell>
          <cell r="JO17" t="str">
            <v>Moins de 1 heure</v>
          </cell>
          <cell r="JP17" t="str">
            <v>Non</v>
          </cell>
          <cell r="JS17" t="str">
            <v>Aucun</v>
          </cell>
          <cell r="JT17" t="str">
            <v>Aucune</v>
          </cell>
          <cell r="JU17" t="str">
            <v>Aucun</v>
          </cell>
          <cell r="JV17" t="str">
            <v>Aucune</v>
          </cell>
          <cell r="JZ17" t="str">
            <v>Manque de moyens pour payer l’école</v>
          </cell>
          <cell r="KD17">
            <v>1</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V17">
            <v>1</v>
          </cell>
          <cell r="KW17">
            <v>0</v>
          </cell>
          <cell r="KX17">
            <v>0</v>
          </cell>
          <cell r="KY17">
            <v>0</v>
          </cell>
          <cell r="KZ17">
            <v>0</v>
          </cell>
          <cell r="LA17">
            <v>0</v>
          </cell>
          <cell r="LD17">
            <v>1</v>
          </cell>
          <cell r="LE17">
            <v>0</v>
          </cell>
          <cell r="LG17">
            <v>0</v>
          </cell>
          <cell r="LH17">
            <v>0</v>
          </cell>
          <cell r="LI17">
            <v>0</v>
          </cell>
          <cell r="LJ17">
            <v>0</v>
          </cell>
          <cell r="LK17">
            <v>0</v>
          </cell>
          <cell r="LL17">
            <v>0</v>
          </cell>
          <cell r="LM17">
            <v>0</v>
          </cell>
          <cell r="LN17">
            <v>0</v>
          </cell>
          <cell r="LQ17">
            <v>0</v>
          </cell>
          <cell r="LR17">
            <v>1</v>
          </cell>
          <cell r="LS17">
            <v>0</v>
          </cell>
          <cell r="LT17">
            <v>0</v>
          </cell>
          <cell r="LU17">
            <v>0</v>
          </cell>
          <cell r="LV17">
            <v>0</v>
          </cell>
          <cell r="LW17">
            <v>0</v>
          </cell>
          <cell r="LX17">
            <v>0</v>
          </cell>
          <cell r="LY17">
            <v>0</v>
          </cell>
          <cell r="LZ17">
            <v>0</v>
          </cell>
          <cell r="MA17">
            <v>0</v>
          </cell>
          <cell r="MB17">
            <v>0</v>
          </cell>
          <cell r="MC17">
            <v>0</v>
          </cell>
          <cell r="MD17">
            <v>0</v>
          </cell>
          <cell r="MG17">
            <v>0</v>
          </cell>
          <cell r="MH17">
            <v>0</v>
          </cell>
          <cell r="MI17">
            <v>1</v>
          </cell>
          <cell r="MJ17">
            <v>0</v>
          </cell>
          <cell r="MK17">
            <v>0</v>
          </cell>
          <cell r="ML17">
            <v>0</v>
          </cell>
          <cell r="MM17">
            <v>0</v>
          </cell>
          <cell r="MN17">
            <v>0</v>
          </cell>
          <cell r="MO17">
            <v>0</v>
          </cell>
          <cell r="MP17">
            <v>0</v>
          </cell>
          <cell r="MQ17">
            <v>0</v>
          </cell>
          <cell r="MR17">
            <v>0</v>
          </cell>
          <cell r="MS17">
            <v>0</v>
          </cell>
          <cell r="MT17">
            <v>0</v>
          </cell>
          <cell r="MU17">
            <v>0</v>
          </cell>
          <cell r="NH17">
            <v>1</v>
          </cell>
          <cell r="NN17">
            <v>3.5</v>
          </cell>
          <cell r="QR17">
            <v>17</v>
          </cell>
          <cell r="QS17">
            <v>11</v>
          </cell>
        </row>
        <row r="18">
          <cell r="F18" t="str">
            <v>Oui</v>
          </cell>
          <cell r="I18">
            <v>0</v>
          </cell>
          <cell r="AM18">
            <v>45200</v>
          </cell>
          <cell r="AN18" t="str">
            <v>Oui</v>
          </cell>
          <cell r="AQ18" t="str">
            <v>Résident / autochtone (pas déplacé depuis au moins 12 mois)</v>
          </cell>
          <cell r="AS18" t="str">
            <v>Oui</v>
          </cell>
          <cell r="BE18">
            <v>0</v>
          </cell>
          <cell r="BF18">
            <v>0</v>
          </cell>
          <cell r="BH18">
            <v>0</v>
          </cell>
          <cell r="BI18">
            <v>0</v>
          </cell>
          <cell r="BK18">
            <v>3</v>
          </cell>
          <cell r="BL18">
            <v>1</v>
          </cell>
          <cell r="BN18">
            <v>0</v>
          </cell>
          <cell r="BO18">
            <v>0</v>
          </cell>
          <cell r="BQ18">
            <v>0</v>
          </cell>
          <cell r="BR18">
            <v>0</v>
          </cell>
          <cell r="CC18">
            <v>4</v>
          </cell>
          <cell r="CF18">
            <v>4</v>
          </cell>
          <cell r="DE18" t="str">
            <v>Travail journalier</v>
          </cell>
          <cell r="DG18" t="str">
            <v>Oui</v>
          </cell>
          <cell r="DI18" t="str">
            <v>Non</v>
          </cell>
          <cell r="DJ18" t="str">
            <v>Le marché n'est pas situé à distance de marche / est trop loin</v>
          </cell>
          <cell r="DL18" t="str">
            <v>Non</v>
          </cell>
          <cell r="DO18">
            <v>1</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F18">
            <v>0</v>
          </cell>
          <cell r="EK18">
            <v>3</v>
          </cell>
          <cell r="EL18">
            <v>0</v>
          </cell>
          <cell r="FP18" t="str">
            <v>En famille d'accueil</v>
          </cell>
          <cell r="FR18" t="str">
            <v>Maison (construction durable)</v>
          </cell>
          <cell r="FU18" t="str">
            <v>Oui</v>
          </cell>
          <cell r="GE18" t="str">
            <v>Non</v>
          </cell>
          <cell r="GH18" t="str">
            <v>Source non-améliorée (c'est à dire non-protégée de l'extérieur, p.ex. puits creusé non-couvert/traditionnel, source naturelle non-aménagée, etc.)</v>
          </cell>
          <cell r="GK18" t="str">
            <v>Oui</v>
          </cell>
          <cell r="GL18" t="str">
            <v>Oui</v>
          </cell>
          <cell r="GM18" t="str">
            <v>Oui</v>
          </cell>
          <cell r="GN18" t="str">
            <v>Oui</v>
          </cell>
          <cell r="GO18" t="str">
            <v>Moins de 30 minutes</v>
          </cell>
          <cell r="GQ18">
            <v>1</v>
          </cell>
          <cell r="GR18">
            <v>0</v>
          </cell>
          <cell r="GS18">
            <v>0</v>
          </cell>
          <cell r="GT18">
            <v>0</v>
          </cell>
          <cell r="GU18">
            <v>0</v>
          </cell>
          <cell r="GV18">
            <v>0</v>
          </cell>
          <cell r="GW18">
            <v>0</v>
          </cell>
          <cell r="GX18">
            <v>0</v>
          </cell>
          <cell r="GY18">
            <v>0</v>
          </cell>
          <cell r="GZ18">
            <v>0</v>
          </cell>
          <cell r="HA18">
            <v>0</v>
          </cell>
          <cell r="HB18">
            <v>0</v>
          </cell>
          <cell r="HM18" t="str">
            <v>Non</v>
          </cell>
          <cell r="HO18" t="str">
            <v>Pas d'installation sanitaire/défécation à l'air libre</v>
          </cell>
          <cell r="HU18" t="str">
            <v>Structure de santé (centre, clinique, hôpital, etc.)</v>
          </cell>
          <cell r="HW18" t="str">
            <v>Structure de santé (centre, clinique, hôpital, etc.)</v>
          </cell>
          <cell r="HY18" t="str">
            <v>Moins de 1 heure</v>
          </cell>
          <cell r="HZ18" t="str">
            <v>Oui</v>
          </cell>
          <cell r="IG18" t="str">
            <v>Non</v>
          </cell>
          <cell r="II18" t="str">
            <v>Non</v>
          </cell>
          <cell r="IO18">
            <v>0</v>
          </cell>
          <cell r="IP18">
            <v>0</v>
          </cell>
          <cell r="IQ18">
            <v>0</v>
          </cell>
          <cell r="IR18">
            <v>0</v>
          </cell>
          <cell r="IS18">
            <v>1</v>
          </cell>
          <cell r="IT18">
            <v>0</v>
          </cell>
          <cell r="IU18">
            <v>0</v>
          </cell>
          <cell r="IW18">
            <v>0</v>
          </cell>
          <cell r="IX18">
            <v>0</v>
          </cell>
          <cell r="IY18">
            <v>0</v>
          </cell>
          <cell r="IZ18">
            <v>0</v>
          </cell>
          <cell r="JA18">
            <v>1</v>
          </cell>
          <cell r="JB18">
            <v>0</v>
          </cell>
          <cell r="JC18">
            <v>0</v>
          </cell>
          <cell r="JE18">
            <v>0</v>
          </cell>
          <cell r="JF18">
            <v>0</v>
          </cell>
          <cell r="JG18">
            <v>0</v>
          </cell>
          <cell r="JH18">
            <v>0</v>
          </cell>
          <cell r="JI18">
            <v>0</v>
          </cell>
          <cell r="JJ18">
            <v>0</v>
          </cell>
          <cell r="JK18">
            <v>1</v>
          </cell>
          <cell r="JL18">
            <v>0</v>
          </cell>
          <cell r="JO18" t="str">
            <v>Moins de 1 heure</v>
          </cell>
          <cell r="JP18" t="str">
            <v>Non</v>
          </cell>
          <cell r="JS18" t="str">
            <v>Aucun</v>
          </cell>
          <cell r="JT18" t="str">
            <v>Aucune</v>
          </cell>
          <cell r="JU18" t="str">
            <v>Aucun</v>
          </cell>
          <cell r="JV18" t="str">
            <v>Aucune</v>
          </cell>
          <cell r="JZ18" t="str">
            <v>Manque de moyens pour payer l’école</v>
          </cell>
          <cell r="KD18">
            <v>1</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V18">
            <v>1</v>
          </cell>
          <cell r="KW18">
            <v>0</v>
          </cell>
          <cell r="KX18">
            <v>0</v>
          </cell>
          <cell r="KY18">
            <v>0</v>
          </cell>
          <cell r="KZ18">
            <v>0</v>
          </cell>
          <cell r="LA18">
            <v>0</v>
          </cell>
          <cell r="LD18">
            <v>1</v>
          </cell>
          <cell r="LE18">
            <v>0</v>
          </cell>
          <cell r="LG18">
            <v>0</v>
          </cell>
          <cell r="LH18">
            <v>0</v>
          </cell>
          <cell r="LI18">
            <v>0</v>
          </cell>
          <cell r="LJ18">
            <v>0</v>
          </cell>
          <cell r="LK18">
            <v>0</v>
          </cell>
          <cell r="LL18">
            <v>0</v>
          </cell>
          <cell r="LM18">
            <v>0</v>
          </cell>
          <cell r="LN18">
            <v>0</v>
          </cell>
          <cell r="LQ18">
            <v>0</v>
          </cell>
          <cell r="LR18">
            <v>1</v>
          </cell>
          <cell r="LS18">
            <v>0</v>
          </cell>
          <cell r="LT18">
            <v>0</v>
          </cell>
          <cell r="LU18">
            <v>0</v>
          </cell>
          <cell r="LV18">
            <v>0</v>
          </cell>
          <cell r="LW18">
            <v>0</v>
          </cell>
          <cell r="LX18">
            <v>0</v>
          </cell>
          <cell r="LY18">
            <v>0</v>
          </cell>
          <cell r="LZ18">
            <v>0</v>
          </cell>
          <cell r="MA18">
            <v>0</v>
          </cell>
          <cell r="MB18">
            <v>0</v>
          </cell>
          <cell r="MC18">
            <v>0</v>
          </cell>
          <cell r="MD18">
            <v>0</v>
          </cell>
          <cell r="MG18">
            <v>0</v>
          </cell>
          <cell r="MH18">
            <v>0</v>
          </cell>
          <cell r="MI18">
            <v>1</v>
          </cell>
          <cell r="MJ18">
            <v>0</v>
          </cell>
          <cell r="MK18">
            <v>0</v>
          </cell>
          <cell r="ML18">
            <v>0</v>
          </cell>
          <cell r="MM18">
            <v>0</v>
          </cell>
          <cell r="MN18">
            <v>0</v>
          </cell>
          <cell r="MO18">
            <v>0</v>
          </cell>
          <cell r="MP18">
            <v>0</v>
          </cell>
          <cell r="MQ18">
            <v>0</v>
          </cell>
          <cell r="MR18">
            <v>0</v>
          </cell>
          <cell r="MS18">
            <v>0</v>
          </cell>
          <cell r="MT18">
            <v>0</v>
          </cell>
          <cell r="MU18">
            <v>0</v>
          </cell>
          <cell r="NH18">
            <v>1</v>
          </cell>
          <cell r="NN18">
            <v>2.4</v>
          </cell>
          <cell r="QR18">
            <v>34</v>
          </cell>
          <cell r="QS18">
            <v>9</v>
          </cell>
        </row>
        <row r="19">
          <cell r="F19" t="str">
            <v>Oui</v>
          </cell>
          <cell r="I19">
            <v>0</v>
          </cell>
          <cell r="AM19">
            <v>45139</v>
          </cell>
          <cell r="AN19" t="str">
            <v>Oui</v>
          </cell>
          <cell r="AQ19" t="str">
            <v>Déplacé interne</v>
          </cell>
          <cell r="BE19">
            <v>1</v>
          </cell>
          <cell r="BF19">
            <v>0</v>
          </cell>
          <cell r="BH19">
            <v>1</v>
          </cell>
          <cell r="BI19">
            <v>1</v>
          </cell>
          <cell r="BK19">
            <v>0</v>
          </cell>
          <cell r="BL19">
            <v>4</v>
          </cell>
          <cell r="BN19">
            <v>1</v>
          </cell>
          <cell r="BO19">
            <v>1</v>
          </cell>
          <cell r="BQ19">
            <v>0</v>
          </cell>
          <cell r="BR19">
            <v>0</v>
          </cell>
          <cell r="CC19">
            <v>9</v>
          </cell>
          <cell r="CF19">
            <v>9</v>
          </cell>
          <cell r="DE19" t="str">
            <v>Travail journalier</v>
          </cell>
          <cell r="DG19" t="str">
            <v>Non</v>
          </cell>
          <cell r="DI19" t="str">
            <v>Non</v>
          </cell>
          <cell r="DJ19" t="str">
            <v>Le marché n'est pas situé à distance de marche / est trop loin</v>
          </cell>
          <cell r="DL19" t="str">
            <v>Non</v>
          </cell>
          <cell r="DO19">
            <v>0</v>
          </cell>
          <cell r="DP19">
            <v>0</v>
          </cell>
          <cell r="DQ19">
            <v>0</v>
          </cell>
          <cell r="DR19">
            <v>0</v>
          </cell>
          <cell r="DS19">
            <v>1</v>
          </cell>
          <cell r="DT19">
            <v>1</v>
          </cell>
          <cell r="DU19">
            <v>0</v>
          </cell>
          <cell r="DV19">
            <v>0</v>
          </cell>
          <cell r="DW19">
            <v>0</v>
          </cell>
          <cell r="DX19">
            <v>0</v>
          </cell>
          <cell r="DY19">
            <v>0</v>
          </cell>
          <cell r="DZ19">
            <v>0</v>
          </cell>
          <cell r="EA19">
            <v>0</v>
          </cell>
          <cell r="EB19">
            <v>0</v>
          </cell>
          <cell r="EC19">
            <v>0</v>
          </cell>
          <cell r="ED19">
            <v>0</v>
          </cell>
          <cell r="EF19">
            <v>0</v>
          </cell>
          <cell r="EI19">
            <v>1</v>
          </cell>
          <cell r="EJ19">
            <v>1</v>
          </cell>
          <cell r="EK19">
            <v>2</v>
          </cell>
          <cell r="EL19">
            <v>2</v>
          </cell>
          <cell r="FP19" t="str">
            <v>En famille d'accueil</v>
          </cell>
          <cell r="FR19" t="str">
            <v>Maison (construction non-durable délabrée)</v>
          </cell>
          <cell r="FU19" t="str">
            <v>Oui</v>
          </cell>
          <cell r="GE19" t="str">
            <v>Non</v>
          </cell>
          <cell r="GH19" t="str">
            <v>Source améliorée (c'est-à-dire protégée de l'extérieur, p.ex. eau courante/robinet, puits creusé couvert, puits à pompe/forage, camion-citerne/charrette avec citerne, Kiosque/échoppe/boutique à eau, eau en bouteille; eau en sachet, etc. et eau de pluie)</v>
          </cell>
          <cell r="GK19" t="str">
            <v>Oui</v>
          </cell>
          <cell r="GL19" t="str">
            <v>Oui</v>
          </cell>
          <cell r="GM19" t="str">
            <v>Oui</v>
          </cell>
          <cell r="GN19" t="str">
            <v>Oui</v>
          </cell>
          <cell r="GO19" t="str">
            <v>Moins de 30 minutes</v>
          </cell>
          <cell r="GQ19">
            <v>0</v>
          </cell>
          <cell r="GR19">
            <v>0</v>
          </cell>
          <cell r="GS19">
            <v>0</v>
          </cell>
          <cell r="GT19">
            <v>0</v>
          </cell>
          <cell r="GU19">
            <v>0</v>
          </cell>
          <cell r="GV19">
            <v>1</v>
          </cell>
          <cell r="GW19">
            <v>0</v>
          </cell>
          <cell r="GX19">
            <v>0</v>
          </cell>
          <cell r="GY19">
            <v>1</v>
          </cell>
          <cell r="GZ19">
            <v>0</v>
          </cell>
          <cell r="HA19">
            <v>0</v>
          </cell>
          <cell r="HB19">
            <v>0</v>
          </cell>
          <cell r="HM19" t="str">
            <v>Non</v>
          </cell>
          <cell r="HO19" t="str">
            <v>Pas d'installation sanitaire/défécation à l'air libre</v>
          </cell>
          <cell r="HU19" t="str">
            <v>Guérisseur traditionnel / religieux</v>
          </cell>
          <cell r="HW19" t="str">
            <v>Guérisseur traditionnel / religieux</v>
          </cell>
          <cell r="HY19" t="str">
            <v>Entre 1 heure et 2 heures</v>
          </cell>
          <cell r="HZ19" t="str">
            <v>Non</v>
          </cell>
          <cell r="IB19" t="str">
            <v>Oui</v>
          </cell>
          <cell r="IC19" t="str">
            <v>Oui</v>
          </cell>
          <cell r="ID19" t="str">
            <v>Non</v>
          </cell>
          <cell r="IG19" t="str">
            <v>Non</v>
          </cell>
          <cell r="II19" t="str">
            <v>Non</v>
          </cell>
          <cell r="IO19">
            <v>0</v>
          </cell>
          <cell r="IP19">
            <v>0</v>
          </cell>
          <cell r="IQ19">
            <v>0</v>
          </cell>
          <cell r="IR19">
            <v>0</v>
          </cell>
          <cell r="IS19">
            <v>0</v>
          </cell>
          <cell r="IT19">
            <v>1</v>
          </cell>
          <cell r="IU19">
            <v>0</v>
          </cell>
          <cell r="IW19">
            <v>0</v>
          </cell>
          <cell r="IX19">
            <v>0</v>
          </cell>
          <cell r="IY19">
            <v>0</v>
          </cell>
          <cell r="IZ19">
            <v>0</v>
          </cell>
          <cell r="JA19">
            <v>0</v>
          </cell>
          <cell r="JB19">
            <v>1</v>
          </cell>
          <cell r="JC19">
            <v>0</v>
          </cell>
          <cell r="JE19">
            <v>1</v>
          </cell>
          <cell r="JF19">
            <v>0</v>
          </cell>
          <cell r="JG19">
            <v>0</v>
          </cell>
          <cell r="JH19">
            <v>0</v>
          </cell>
          <cell r="JI19">
            <v>0</v>
          </cell>
          <cell r="JJ19">
            <v>0</v>
          </cell>
          <cell r="JK19">
            <v>0</v>
          </cell>
          <cell r="JL19">
            <v>0</v>
          </cell>
          <cell r="JO19" t="str">
            <v>Moins de 1 heure</v>
          </cell>
          <cell r="JP19" t="str">
            <v>Non</v>
          </cell>
          <cell r="JT19" t="str">
            <v>Aucune</v>
          </cell>
          <cell r="JV19" t="str">
            <v>Aucune</v>
          </cell>
          <cell r="JZ19" t="str">
            <v>Interruption suite à un déplacement / retour</v>
          </cell>
          <cell r="KD19">
            <v>1</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V19">
            <v>1</v>
          </cell>
          <cell r="KW19">
            <v>0</v>
          </cell>
          <cell r="KX19">
            <v>0</v>
          </cell>
          <cell r="KY19">
            <v>1</v>
          </cell>
          <cell r="KZ19">
            <v>0</v>
          </cell>
          <cell r="LA19">
            <v>0</v>
          </cell>
          <cell r="LD19">
            <v>0</v>
          </cell>
          <cell r="LE19">
            <v>0</v>
          </cell>
          <cell r="LG19">
            <v>0</v>
          </cell>
          <cell r="LH19">
            <v>0</v>
          </cell>
          <cell r="LI19">
            <v>0</v>
          </cell>
          <cell r="LJ19">
            <v>0</v>
          </cell>
          <cell r="LK19">
            <v>0</v>
          </cell>
          <cell r="LL19">
            <v>0</v>
          </cell>
          <cell r="LM19">
            <v>0</v>
          </cell>
          <cell r="LN19">
            <v>0</v>
          </cell>
          <cell r="LQ19">
            <v>0</v>
          </cell>
          <cell r="LR19">
            <v>1</v>
          </cell>
          <cell r="LS19">
            <v>0</v>
          </cell>
          <cell r="LT19">
            <v>0</v>
          </cell>
          <cell r="LU19">
            <v>0</v>
          </cell>
          <cell r="LV19">
            <v>0</v>
          </cell>
          <cell r="LW19">
            <v>0</v>
          </cell>
          <cell r="LX19">
            <v>0</v>
          </cell>
          <cell r="LY19">
            <v>0</v>
          </cell>
          <cell r="LZ19">
            <v>0</v>
          </cell>
          <cell r="MA19">
            <v>0</v>
          </cell>
          <cell r="MB19">
            <v>0</v>
          </cell>
          <cell r="MC19">
            <v>0</v>
          </cell>
          <cell r="MD19">
            <v>0</v>
          </cell>
          <cell r="MG19">
            <v>0</v>
          </cell>
          <cell r="MH19">
            <v>0</v>
          </cell>
          <cell r="MI19">
            <v>1</v>
          </cell>
          <cell r="MJ19">
            <v>0</v>
          </cell>
          <cell r="MK19">
            <v>0</v>
          </cell>
          <cell r="ML19">
            <v>0</v>
          </cell>
          <cell r="MM19">
            <v>0</v>
          </cell>
          <cell r="MN19">
            <v>0</v>
          </cell>
          <cell r="MO19">
            <v>1</v>
          </cell>
          <cell r="MP19">
            <v>0</v>
          </cell>
          <cell r="MQ19">
            <v>0</v>
          </cell>
          <cell r="MR19">
            <v>0</v>
          </cell>
          <cell r="MS19">
            <v>0</v>
          </cell>
          <cell r="MT19">
            <v>0</v>
          </cell>
          <cell r="MU19">
            <v>0</v>
          </cell>
          <cell r="NH19">
            <v>1</v>
          </cell>
          <cell r="NN19">
            <v>2.7</v>
          </cell>
          <cell r="QR19">
            <v>15</v>
          </cell>
          <cell r="QS19">
            <v>27</v>
          </cell>
        </row>
        <row r="20">
          <cell r="F20" t="str">
            <v>Oui</v>
          </cell>
          <cell r="I20">
            <v>0</v>
          </cell>
          <cell r="AM20">
            <v>45108</v>
          </cell>
          <cell r="AN20" t="str">
            <v>Oui</v>
          </cell>
          <cell r="AQ20" t="str">
            <v>Déplacé interne</v>
          </cell>
          <cell r="BE20">
            <v>0</v>
          </cell>
          <cell r="BF20">
            <v>0</v>
          </cell>
          <cell r="BH20">
            <v>0</v>
          </cell>
          <cell r="BI20">
            <v>2</v>
          </cell>
          <cell r="BK20">
            <v>3</v>
          </cell>
          <cell r="BL20">
            <v>4</v>
          </cell>
          <cell r="BN20">
            <v>1</v>
          </cell>
          <cell r="BO20">
            <v>1</v>
          </cell>
          <cell r="BQ20">
            <v>0</v>
          </cell>
          <cell r="BR20">
            <v>0</v>
          </cell>
          <cell r="CC20">
            <v>11</v>
          </cell>
          <cell r="CF20">
            <v>11</v>
          </cell>
          <cell r="DE20" t="str">
            <v>Travail journalier</v>
          </cell>
          <cell r="DG20" t="str">
            <v>Non</v>
          </cell>
          <cell r="DI20" t="str">
            <v>Oui</v>
          </cell>
          <cell r="DL20" t="str">
            <v>Non</v>
          </cell>
          <cell r="DO20">
            <v>0</v>
          </cell>
          <cell r="DP20">
            <v>0</v>
          </cell>
          <cell r="DQ20">
            <v>0</v>
          </cell>
          <cell r="DR20">
            <v>0</v>
          </cell>
          <cell r="DS20">
            <v>1</v>
          </cell>
          <cell r="DT20">
            <v>1</v>
          </cell>
          <cell r="DU20">
            <v>0</v>
          </cell>
          <cell r="DV20">
            <v>1</v>
          </cell>
          <cell r="DW20">
            <v>0</v>
          </cell>
          <cell r="DX20">
            <v>0</v>
          </cell>
          <cell r="DY20">
            <v>0</v>
          </cell>
          <cell r="DZ20">
            <v>0</v>
          </cell>
          <cell r="EA20">
            <v>0</v>
          </cell>
          <cell r="EB20">
            <v>0</v>
          </cell>
          <cell r="EC20">
            <v>0</v>
          </cell>
          <cell r="ED20">
            <v>0</v>
          </cell>
          <cell r="EF20">
            <v>0</v>
          </cell>
          <cell r="EI20">
            <v>1</v>
          </cell>
          <cell r="EJ20">
            <v>1</v>
          </cell>
          <cell r="EK20">
            <v>1</v>
          </cell>
          <cell r="EL20">
            <v>2</v>
          </cell>
          <cell r="FP20" t="str">
            <v>En famille d'accueil</v>
          </cell>
          <cell r="FR20" t="str">
            <v>Maison (construction non-durable délabrée)</v>
          </cell>
          <cell r="FU20" t="str">
            <v>Non</v>
          </cell>
          <cell r="GE20" t="str">
            <v>Non</v>
          </cell>
          <cell r="GH20" t="str">
            <v>Source non-améliorée (c'est à dire non-protégée de l'extérieur, p.ex. puits creusé non-couvert/traditionnel, source naturelle non-aménagée, etc.)</v>
          </cell>
          <cell r="GK20" t="str">
            <v>Oui</v>
          </cell>
          <cell r="GL20" t="str">
            <v>Oui</v>
          </cell>
          <cell r="GM20" t="str">
            <v>Oui</v>
          </cell>
          <cell r="GN20" t="str">
            <v>Oui</v>
          </cell>
          <cell r="GO20" t="str">
            <v>Moins de 30 minutes</v>
          </cell>
          <cell r="GQ20">
            <v>0</v>
          </cell>
          <cell r="GR20">
            <v>0</v>
          </cell>
          <cell r="GS20">
            <v>0</v>
          </cell>
          <cell r="GT20">
            <v>0</v>
          </cell>
          <cell r="GU20">
            <v>0</v>
          </cell>
          <cell r="GV20">
            <v>0</v>
          </cell>
          <cell r="GW20">
            <v>0</v>
          </cell>
          <cell r="GX20">
            <v>0</v>
          </cell>
          <cell r="GY20">
            <v>1</v>
          </cell>
          <cell r="GZ20">
            <v>1</v>
          </cell>
          <cell r="HA20">
            <v>0</v>
          </cell>
          <cell r="HB20">
            <v>0</v>
          </cell>
          <cell r="HM20" t="str">
            <v>Non</v>
          </cell>
          <cell r="HO20" t="str">
            <v>Pas d'installation sanitaire/défécation à l'air libre</v>
          </cell>
          <cell r="HU20" t="str">
            <v>Reste à la maison / se soigne soi-même</v>
          </cell>
          <cell r="HW20" t="str">
            <v>Reste à la maison / se soigne soi-même</v>
          </cell>
          <cell r="HY20" t="str">
            <v>Plus d’une demi-journée / pas de centre de santé disponible</v>
          </cell>
          <cell r="HZ20" t="str">
            <v>Non</v>
          </cell>
          <cell r="IB20" t="str">
            <v>Oui</v>
          </cell>
          <cell r="IC20" t="str">
            <v>Oui</v>
          </cell>
          <cell r="ID20" t="str">
            <v>Non</v>
          </cell>
          <cell r="IG20" t="str">
            <v>Non</v>
          </cell>
          <cell r="II20" t="str">
            <v>Non</v>
          </cell>
          <cell r="IO20">
            <v>0</v>
          </cell>
          <cell r="IP20">
            <v>0</v>
          </cell>
          <cell r="IQ20">
            <v>0</v>
          </cell>
          <cell r="IR20">
            <v>0</v>
          </cell>
          <cell r="IS20">
            <v>0</v>
          </cell>
          <cell r="IT20">
            <v>1</v>
          </cell>
          <cell r="IU20">
            <v>0</v>
          </cell>
          <cell r="IW20">
            <v>0</v>
          </cell>
          <cell r="IX20">
            <v>0</v>
          </cell>
          <cell r="IY20">
            <v>0</v>
          </cell>
          <cell r="IZ20">
            <v>0</v>
          </cell>
          <cell r="JA20">
            <v>0</v>
          </cell>
          <cell r="JB20">
            <v>1</v>
          </cell>
          <cell r="JC20">
            <v>0</v>
          </cell>
          <cell r="JE20">
            <v>1</v>
          </cell>
          <cell r="JF20">
            <v>0</v>
          </cell>
          <cell r="JG20">
            <v>0</v>
          </cell>
          <cell r="JH20">
            <v>0</v>
          </cell>
          <cell r="JI20">
            <v>0</v>
          </cell>
          <cell r="JJ20">
            <v>0</v>
          </cell>
          <cell r="JK20">
            <v>0</v>
          </cell>
          <cell r="JL20">
            <v>0</v>
          </cell>
          <cell r="JO20" t="str">
            <v>Moins de 1 heure</v>
          </cell>
          <cell r="JP20" t="str">
            <v>Non</v>
          </cell>
          <cell r="JS20" t="str">
            <v>Aucun</v>
          </cell>
          <cell r="JT20" t="str">
            <v>Aucune</v>
          </cell>
          <cell r="JU20" t="str">
            <v>Aucun</v>
          </cell>
          <cell r="JV20" t="str">
            <v>Aucune</v>
          </cell>
          <cell r="JZ20" t="str">
            <v>Interruption suite à un déplacement / retour</v>
          </cell>
          <cell r="KD20">
            <v>1</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V20">
            <v>1</v>
          </cell>
          <cell r="KW20">
            <v>0</v>
          </cell>
          <cell r="KX20">
            <v>0</v>
          </cell>
          <cell r="KY20">
            <v>0</v>
          </cell>
          <cell r="KZ20">
            <v>0</v>
          </cell>
          <cell r="LA20">
            <v>0</v>
          </cell>
          <cell r="LD20">
            <v>0</v>
          </cell>
          <cell r="LE20">
            <v>0</v>
          </cell>
          <cell r="LG20">
            <v>0</v>
          </cell>
          <cell r="LH20">
            <v>0</v>
          </cell>
          <cell r="LI20">
            <v>0</v>
          </cell>
          <cell r="LJ20">
            <v>0</v>
          </cell>
          <cell r="LK20">
            <v>0</v>
          </cell>
          <cell r="LL20">
            <v>0</v>
          </cell>
          <cell r="LM20">
            <v>0</v>
          </cell>
          <cell r="LN20">
            <v>0</v>
          </cell>
          <cell r="LQ20">
            <v>0</v>
          </cell>
          <cell r="LR20">
            <v>1</v>
          </cell>
          <cell r="LS20">
            <v>0</v>
          </cell>
          <cell r="LT20">
            <v>0</v>
          </cell>
          <cell r="LU20">
            <v>0</v>
          </cell>
          <cell r="LV20">
            <v>0</v>
          </cell>
          <cell r="LW20">
            <v>0</v>
          </cell>
          <cell r="LX20">
            <v>0</v>
          </cell>
          <cell r="LY20">
            <v>0</v>
          </cell>
          <cell r="LZ20">
            <v>0</v>
          </cell>
          <cell r="MA20">
            <v>0</v>
          </cell>
          <cell r="MB20">
            <v>0</v>
          </cell>
          <cell r="MC20">
            <v>0</v>
          </cell>
          <cell r="MD20">
            <v>0</v>
          </cell>
          <cell r="MG20">
            <v>0</v>
          </cell>
          <cell r="MH20">
            <v>0</v>
          </cell>
          <cell r="MI20">
            <v>1</v>
          </cell>
          <cell r="MJ20">
            <v>0</v>
          </cell>
          <cell r="MK20">
            <v>0</v>
          </cell>
          <cell r="ML20">
            <v>0</v>
          </cell>
          <cell r="MM20">
            <v>0</v>
          </cell>
          <cell r="MN20">
            <v>0</v>
          </cell>
          <cell r="MO20">
            <v>0</v>
          </cell>
          <cell r="MP20">
            <v>0</v>
          </cell>
          <cell r="MQ20">
            <v>0</v>
          </cell>
          <cell r="MR20">
            <v>0</v>
          </cell>
          <cell r="MS20">
            <v>0</v>
          </cell>
          <cell r="MT20">
            <v>0</v>
          </cell>
          <cell r="MU20">
            <v>0</v>
          </cell>
          <cell r="NH20">
            <v>1</v>
          </cell>
          <cell r="NN20">
            <v>2.8</v>
          </cell>
          <cell r="QR20">
            <v>11</v>
          </cell>
          <cell r="QS20">
            <v>25</v>
          </cell>
        </row>
        <row r="21">
          <cell r="F21" t="str">
            <v>Oui</v>
          </cell>
          <cell r="I21">
            <v>0</v>
          </cell>
          <cell r="AM21">
            <v>45200</v>
          </cell>
          <cell r="AN21" t="str">
            <v>Oui</v>
          </cell>
          <cell r="AQ21" t="str">
            <v>Déplacé interne</v>
          </cell>
          <cell r="BE21">
            <v>0</v>
          </cell>
          <cell r="BF21">
            <v>0</v>
          </cell>
          <cell r="BH21">
            <v>0</v>
          </cell>
          <cell r="BI21">
            <v>1</v>
          </cell>
          <cell r="BK21">
            <v>3</v>
          </cell>
          <cell r="BL21">
            <v>2</v>
          </cell>
          <cell r="BN21">
            <v>0</v>
          </cell>
          <cell r="BO21">
            <v>0</v>
          </cell>
          <cell r="BQ21">
            <v>0</v>
          </cell>
          <cell r="BR21">
            <v>0</v>
          </cell>
          <cell r="CC21">
            <v>6</v>
          </cell>
          <cell r="CF21">
            <v>6</v>
          </cell>
          <cell r="DE21" t="str">
            <v>Travail journalier</v>
          </cell>
          <cell r="DG21" t="str">
            <v>Oui</v>
          </cell>
          <cell r="DI21" t="str">
            <v>Non</v>
          </cell>
          <cell r="DJ21" t="str">
            <v>Il est dangereux de se rendre au marché</v>
          </cell>
          <cell r="DL21" t="str">
            <v>Non</v>
          </cell>
          <cell r="DO21">
            <v>1</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F21">
            <v>0</v>
          </cell>
          <cell r="EK21">
            <v>2</v>
          </cell>
          <cell r="EL21">
            <v>2</v>
          </cell>
          <cell r="FP21" t="str">
            <v>En famille d'accueil</v>
          </cell>
          <cell r="FR21" t="str">
            <v>Maison (construction durable)</v>
          </cell>
          <cell r="FU21" t="str">
            <v>Oui</v>
          </cell>
          <cell r="GE21" t="str">
            <v>Non</v>
          </cell>
          <cell r="GH21" t="str">
            <v>Source non-améliorée (c'est à dire non-protégée de l'extérieur, p.ex. puits creusé non-couvert/traditionnel, source naturelle non-aménagée, etc.)</v>
          </cell>
          <cell r="GK21" t="str">
            <v>Oui</v>
          </cell>
          <cell r="GL21" t="str">
            <v>Oui</v>
          </cell>
          <cell r="GM21" t="str">
            <v>Oui</v>
          </cell>
          <cell r="GN21" t="str">
            <v>Oui</v>
          </cell>
          <cell r="GO21" t="str">
            <v>Moins de 30 minutes</v>
          </cell>
          <cell r="GQ21">
            <v>1</v>
          </cell>
          <cell r="GR21">
            <v>0</v>
          </cell>
          <cell r="GS21">
            <v>0</v>
          </cell>
          <cell r="GT21">
            <v>0</v>
          </cell>
          <cell r="GU21">
            <v>0</v>
          </cell>
          <cell r="GV21">
            <v>0</v>
          </cell>
          <cell r="GW21">
            <v>0</v>
          </cell>
          <cell r="GX21">
            <v>0</v>
          </cell>
          <cell r="GY21">
            <v>0</v>
          </cell>
          <cell r="GZ21">
            <v>0</v>
          </cell>
          <cell r="HA21">
            <v>0</v>
          </cell>
          <cell r="HB21">
            <v>0</v>
          </cell>
          <cell r="HM21" t="str">
            <v>Non</v>
          </cell>
          <cell r="HO21" t="str">
            <v>Pas d'installation sanitaire/défécation à l'air libre</v>
          </cell>
          <cell r="HU21" t="str">
            <v>Structure de santé (centre, clinique, hôpital, etc.)</v>
          </cell>
          <cell r="HW21" t="str">
            <v>Structure de santé (centre, clinique, hôpital, etc.)</v>
          </cell>
          <cell r="HY21" t="str">
            <v>Moins de 1 heure</v>
          </cell>
          <cell r="HZ21" t="str">
            <v>Non</v>
          </cell>
          <cell r="IB21" t="str">
            <v>Non</v>
          </cell>
          <cell r="IC21" t="str">
            <v>Non</v>
          </cell>
          <cell r="ID21" t="str">
            <v>Non</v>
          </cell>
          <cell r="IG21" t="str">
            <v>Oui</v>
          </cell>
          <cell r="II21" t="str">
            <v>Non</v>
          </cell>
          <cell r="IO21">
            <v>0</v>
          </cell>
          <cell r="IP21">
            <v>0</v>
          </cell>
          <cell r="IQ21">
            <v>0</v>
          </cell>
          <cell r="IR21">
            <v>0</v>
          </cell>
          <cell r="IS21">
            <v>1</v>
          </cell>
          <cell r="IT21">
            <v>0</v>
          </cell>
          <cell r="IU21">
            <v>0</v>
          </cell>
          <cell r="IW21">
            <v>0</v>
          </cell>
          <cell r="IX21">
            <v>0</v>
          </cell>
          <cell r="IY21">
            <v>0</v>
          </cell>
          <cell r="IZ21">
            <v>0</v>
          </cell>
          <cell r="JA21">
            <v>1</v>
          </cell>
          <cell r="JB21">
            <v>0</v>
          </cell>
          <cell r="JC21">
            <v>0</v>
          </cell>
          <cell r="JE21">
            <v>0</v>
          </cell>
          <cell r="JF21">
            <v>0</v>
          </cell>
          <cell r="JG21">
            <v>0</v>
          </cell>
          <cell r="JH21">
            <v>0</v>
          </cell>
          <cell r="JI21">
            <v>0</v>
          </cell>
          <cell r="JJ21">
            <v>0</v>
          </cell>
          <cell r="JK21">
            <v>1</v>
          </cell>
          <cell r="JL21">
            <v>0</v>
          </cell>
          <cell r="JO21" t="str">
            <v>Moins de 1 heure</v>
          </cell>
          <cell r="JP21" t="str">
            <v>Non</v>
          </cell>
          <cell r="JS21" t="str">
            <v>Aucun</v>
          </cell>
          <cell r="JT21" t="str">
            <v>Aucune</v>
          </cell>
          <cell r="JU21" t="str">
            <v>Aucun</v>
          </cell>
          <cell r="JV21" t="str">
            <v>Aucune</v>
          </cell>
          <cell r="JZ21" t="str">
            <v>Manque de moyens pour payer l’école</v>
          </cell>
          <cell r="KD21">
            <v>1</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V21">
            <v>1</v>
          </cell>
          <cell r="KW21">
            <v>0</v>
          </cell>
          <cell r="KX21">
            <v>0</v>
          </cell>
          <cell r="KY21">
            <v>0</v>
          </cell>
          <cell r="KZ21">
            <v>0</v>
          </cell>
          <cell r="LA21">
            <v>0</v>
          </cell>
          <cell r="LD21">
            <v>1</v>
          </cell>
          <cell r="LE21">
            <v>0</v>
          </cell>
          <cell r="LG21">
            <v>0</v>
          </cell>
          <cell r="LH21">
            <v>0</v>
          </cell>
          <cell r="LI21">
            <v>0</v>
          </cell>
          <cell r="LJ21">
            <v>0</v>
          </cell>
          <cell r="LK21">
            <v>0</v>
          </cell>
          <cell r="LL21">
            <v>0</v>
          </cell>
          <cell r="LM21">
            <v>0</v>
          </cell>
          <cell r="LN21">
            <v>0</v>
          </cell>
          <cell r="LQ21">
            <v>1</v>
          </cell>
          <cell r="LR21">
            <v>1</v>
          </cell>
          <cell r="LS21">
            <v>0</v>
          </cell>
          <cell r="LT21">
            <v>0</v>
          </cell>
          <cell r="LU21">
            <v>0</v>
          </cell>
          <cell r="LV21">
            <v>0</v>
          </cell>
          <cell r="LW21">
            <v>0</v>
          </cell>
          <cell r="LX21">
            <v>0</v>
          </cell>
          <cell r="LY21">
            <v>0</v>
          </cell>
          <cell r="LZ21">
            <v>0</v>
          </cell>
          <cell r="MA21">
            <v>0</v>
          </cell>
          <cell r="MB21">
            <v>0</v>
          </cell>
          <cell r="MC21">
            <v>0</v>
          </cell>
          <cell r="MD21">
            <v>0</v>
          </cell>
          <cell r="MG21">
            <v>1</v>
          </cell>
          <cell r="MH21">
            <v>0</v>
          </cell>
          <cell r="MI21">
            <v>1</v>
          </cell>
          <cell r="MJ21">
            <v>0</v>
          </cell>
          <cell r="MK21">
            <v>0</v>
          </cell>
          <cell r="ML21">
            <v>0</v>
          </cell>
          <cell r="MM21">
            <v>0</v>
          </cell>
          <cell r="MN21">
            <v>0</v>
          </cell>
          <cell r="MO21">
            <v>0</v>
          </cell>
          <cell r="MP21">
            <v>0</v>
          </cell>
          <cell r="MQ21">
            <v>0</v>
          </cell>
          <cell r="MR21">
            <v>0</v>
          </cell>
          <cell r="MS21">
            <v>0</v>
          </cell>
          <cell r="MT21">
            <v>0</v>
          </cell>
          <cell r="MU21">
            <v>0</v>
          </cell>
          <cell r="NH21">
            <v>1</v>
          </cell>
          <cell r="NN21">
            <v>3.4</v>
          </cell>
          <cell r="QR21">
            <v>8</v>
          </cell>
          <cell r="QS21">
            <v>13</v>
          </cell>
        </row>
        <row r="22">
          <cell r="F22" t="str">
            <v>Oui</v>
          </cell>
          <cell r="I22">
            <v>0</v>
          </cell>
          <cell r="AM22">
            <v>45108</v>
          </cell>
          <cell r="AN22" t="str">
            <v>Oui</v>
          </cell>
          <cell r="AQ22" t="str">
            <v>Déplacé interne</v>
          </cell>
          <cell r="BE22">
            <v>0</v>
          </cell>
          <cell r="BF22">
            <v>0</v>
          </cell>
          <cell r="BH22">
            <v>1</v>
          </cell>
          <cell r="BI22">
            <v>2</v>
          </cell>
          <cell r="BK22">
            <v>0</v>
          </cell>
          <cell r="BL22">
            <v>0</v>
          </cell>
          <cell r="BN22">
            <v>1</v>
          </cell>
          <cell r="BO22">
            <v>1</v>
          </cell>
          <cell r="BQ22">
            <v>0</v>
          </cell>
          <cell r="BR22">
            <v>0</v>
          </cell>
          <cell r="CC22">
            <v>5</v>
          </cell>
          <cell r="CF22">
            <v>5</v>
          </cell>
          <cell r="DE22" t="str">
            <v>Agriculture de subsistance</v>
          </cell>
          <cell r="DG22" t="str">
            <v>Non</v>
          </cell>
          <cell r="DI22" t="str">
            <v>Oui</v>
          </cell>
          <cell r="DL22" t="str">
            <v>Non</v>
          </cell>
          <cell r="DO22">
            <v>0</v>
          </cell>
          <cell r="DP22">
            <v>0</v>
          </cell>
          <cell r="DQ22">
            <v>0</v>
          </cell>
          <cell r="DR22">
            <v>0</v>
          </cell>
          <cell r="DS22">
            <v>1</v>
          </cell>
          <cell r="DT22">
            <v>1</v>
          </cell>
          <cell r="DU22">
            <v>0</v>
          </cell>
          <cell r="DV22">
            <v>0</v>
          </cell>
          <cell r="DW22">
            <v>0</v>
          </cell>
          <cell r="DX22">
            <v>0</v>
          </cell>
          <cell r="DY22">
            <v>0</v>
          </cell>
          <cell r="DZ22">
            <v>0</v>
          </cell>
          <cell r="EA22">
            <v>0</v>
          </cell>
          <cell r="EB22">
            <v>0</v>
          </cell>
          <cell r="EC22">
            <v>0</v>
          </cell>
          <cell r="ED22">
            <v>0</v>
          </cell>
          <cell r="EF22">
            <v>0</v>
          </cell>
          <cell r="EI22">
            <v>1</v>
          </cell>
          <cell r="EJ22">
            <v>1</v>
          </cell>
          <cell r="FP22" t="str">
            <v>En famille d'accueil</v>
          </cell>
          <cell r="FR22" t="str">
            <v>Maison (construction non-durable délabrée)</v>
          </cell>
          <cell r="FU22" t="str">
            <v>Oui</v>
          </cell>
          <cell r="GE22" t="str">
            <v>Non</v>
          </cell>
          <cell r="GH22" t="str">
            <v>Source non-améliorée (c'est à dire non-protégée de l'extérieur, p.ex. puits creusé non-couvert/traditionnel, source naturelle non-aménagée, etc.)</v>
          </cell>
          <cell r="GK22" t="str">
            <v>Oui</v>
          </cell>
          <cell r="GL22" t="str">
            <v>Oui</v>
          </cell>
          <cell r="GM22" t="str">
            <v>Oui</v>
          </cell>
          <cell r="GN22" t="str">
            <v>Oui</v>
          </cell>
          <cell r="GO22" t="str">
            <v>Moins de 30 minutes</v>
          </cell>
          <cell r="GQ22">
            <v>0</v>
          </cell>
          <cell r="GR22">
            <v>0</v>
          </cell>
          <cell r="GS22">
            <v>0</v>
          </cell>
          <cell r="GT22">
            <v>0</v>
          </cell>
          <cell r="GU22">
            <v>0</v>
          </cell>
          <cell r="GV22">
            <v>0</v>
          </cell>
          <cell r="GW22">
            <v>0</v>
          </cell>
          <cell r="GX22">
            <v>0</v>
          </cell>
          <cell r="GY22">
            <v>1</v>
          </cell>
          <cell r="GZ22">
            <v>1</v>
          </cell>
          <cell r="HA22">
            <v>0</v>
          </cell>
          <cell r="HB22">
            <v>0</v>
          </cell>
          <cell r="HM22" t="str">
            <v>Non</v>
          </cell>
          <cell r="HO22" t="str">
            <v>Installation sanitaire non-améliorée (c’est-à-dire qui n'empêchent pas le contact extérieur avec les excréments, p.ex. latrine à fosse ouverte/sans dalle, latrines traditionnelles, etc.)</v>
          </cell>
          <cell r="HQ22" t="str">
            <v>Non</v>
          </cell>
          <cell r="HR22" t="str">
            <v>Oui</v>
          </cell>
          <cell r="HU22" t="str">
            <v>Reste à la maison / se soigne soi-même</v>
          </cell>
          <cell r="HW22" t="str">
            <v>Reste à la maison / se soigne soi-même</v>
          </cell>
          <cell r="HY22" t="str">
            <v>Entre 1 heure et 2 heures</v>
          </cell>
          <cell r="HZ22" t="str">
            <v>Non</v>
          </cell>
          <cell r="IB22" t="str">
            <v>Oui</v>
          </cell>
          <cell r="IC22" t="str">
            <v>Oui</v>
          </cell>
          <cell r="ID22" t="str">
            <v>Non</v>
          </cell>
          <cell r="IG22" t="str">
            <v>Non</v>
          </cell>
          <cell r="II22" t="str">
            <v>Non</v>
          </cell>
          <cell r="IO22">
            <v>0</v>
          </cell>
          <cell r="IP22">
            <v>0</v>
          </cell>
          <cell r="IQ22">
            <v>0</v>
          </cell>
          <cell r="IR22">
            <v>0</v>
          </cell>
          <cell r="IS22">
            <v>0</v>
          </cell>
          <cell r="IT22">
            <v>1</v>
          </cell>
          <cell r="IU22">
            <v>0</v>
          </cell>
          <cell r="IW22">
            <v>0</v>
          </cell>
          <cell r="IX22">
            <v>0</v>
          </cell>
          <cell r="IY22">
            <v>0</v>
          </cell>
          <cell r="IZ22">
            <v>0</v>
          </cell>
          <cell r="JA22">
            <v>0</v>
          </cell>
          <cell r="JB22">
            <v>1</v>
          </cell>
          <cell r="JC22">
            <v>0</v>
          </cell>
          <cell r="JE22">
            <v>1</v>
          </cell>
          <cell r="JF22">
            <v>0</v>
          </cell>
          <cell r="JG22">
            <v>0</v>
          </cell>
          <cell r="JH22">
            <v>0</v>
          </cell>
          <cell r="JI22">
            <v>0</v>
          </cell>
          <cell r="JJ22">
            <v>0</v>
          </cell>
          <cell r="JK22">
            <v>0</v>
          </cell>
          <cell r="JL22">
            <v>0</v>
          </cell>
          <cell r="JO22" t="str">
            <v>Au moins une heure</v>
          </cell>
          <cell r="JP22" t="str">
            <v>Non</v>
          </cell>
          <cell r="KD22">
            <v>1</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V22">
            <v>1</v>
          </cell>
          <cell r="KW22">
            <v>0</v>
          </cell>
          <cell r="KX22">
            <v>0</v>
          </cell>
          <cell r="KY22">
            <v>1</v>
          </cell>
          <cell r="KZ22">
            <v>0</v>
          </cell>
          <cell r="LA22">
            <v>0</v>
          </cell>
          <cell r="LD22">
            <v>0</v>
          </cell>
          <cell r="LE22">
            <v>0</v>
          </cell>
          <cell r="LG22">
            <v>0</v>
          </cell>
          <cell r="LH22">
            <v>0</v>
          </cell>
          <cell r="LI22">
            <v>0</v>
          </cell>
          <cell r="LJ22">
            <v>0</v>
          </cell>
          <cell r="LK22">
            <v>0</v>
          </cell>
          <cell r="LL22">
            <v>0</v>
          </cell>
          <cell r="LM22">
            <v>0</v>
          </cell>
          <cell r="LN22">
            <v>1</v>
          </cell>
          <cell r="LQ22">
            <v>0</v>
          </cell>
          <cell r="LR22">
            <v>1</v>
          </cell>
          <cell r="LS22">
            <v>0</v>
          </cell>
          <cell r="LT22">
            <v>0</v>
          </cell>
          <cell r="LU22">
            <v>0</v>
          </cell>
          <cell r="LV22">
            <v>0</v>
          </cell>
          <cell r="LW22">
            <v>0</v>
          </cell>
          <cell r="LX22">
            <v>0</v>
          </cell>
          <cell r="LY22">
            <v>0</v>
          </cell>
          <cell r="LZ22">
            <v>0</v>
          </cell>
          <cell r="MA22">
            <v>0</v>
          </cell>
          <cell r="MB22">
            <v>0</v>
          </cell>
          <cell r="MC22">
            <v>0</v>
          </cell>
          <cell r="MD22">
            <v>0</v>
          </cell>
          <cell r="MG22">
            <v>0</v>
          </cell>
          <cell r="MH22">
            <v>1</v>
          </cell>
          <cell r="MI22">
            <v>1</v>
          </cell>
          <cell r="MJ22">
            <v>0</v>
          </cell>
          <cell r="MK22">
            <v>0</v>
          </cell>
          <cell r="ML22">
            <v>0</v>
          </cell>
          <cell r="MM22">
            <v>0</v>
          </cell>
          <cell r="MN22">
            <v>0</v>
          </cell>
          <cell r="MO22">
            <v>0</v>
          </cell>
          <cell r="MP22">
            <v>0</v>
          </cell>
          <cell r="MQ22">
            <v>0</v>
          </cell>
          <cell r="MR22">
            <v>0</v>
          </cell>
          <cell r="MS22">
            <v>0</v>
          </cell>
          <cell r="MT22">
            <v>0</v>
          </cell>
          <cell r="MU22">
            <v>0</v>
          </cell>
          <cell r="NH22">
            <v>1</v>
          </cell>
          <cell r="NN22">
            <v>1.9</v>
          </cell>
          <cell r="QR22">
            <v>11</v>
          </cell>
          <cell r="QS22">
            <v>24</v>
          </cell>
        </row>
        <row r="23">
          <cell r="F23" t="str">
            <v>Oui</v>
          </cell>
          <cell r="I23">
            <v>0</v>
          </cell>
          <cell r="AM23">
            <v>45200</v>
          </cell>
          <cell r="AN23" t="str">
            <v>Oui</v>
          </cell>
          <cell r="AQ23" t="str">
            <v>Déplacé interne</v>
          </cell>
          <cell r="BE23">
            <v>0</v>
          </cell>
          <cell r="BF23">
            <v>0</v>
          </cell>
          <cell r="BH23">
            <v>0</v>
          </cell>
          <cell r="BI23">
            <v>1</v>
          </cell>
          <cell r="BK23">
            <v>0</v>
          </cell>
          <cell r="BL23">
            <v>5</v>
          </cell>
          <cell r="BN23">
            <v>0</v>
          </cell>
          <cell r="BO23">
            <v>0</v>
          </cell>
          <cell r="BQ23">
            <v>0</v>
          </cell>
          <cell r="BR23">
            <v>0</v>
          </cell>
          <cell r="CC23">
            <v>6</v>
          </cell>
          <cell r="CF23">
            <v>6</v>
          </cell>
          <cell r="DE23" t="str">
            <v>Travail journalier</v>
          </cell>
          <cell r="DG23" t="str">
            <v>Oui</v>
          </cell>
          <cell r="DI23" t="str">
            <v>Non</v>
          </cell>
          <cell r="DJ23" t="str">
            <v>Le marché n'est plus fonctionnel</v>
          </cell>
          <cell r="DL23" t="str">
            <v>Non</v>
          </cell>
          <cell r="DO23">
            <v>1</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F23">
            <v>0</v>
          </cell>
          <cell r="EK23">
            <v>3</v>
          </cell>
          <cell r="EL23">
            <v>3</v>
          </cell>
          <cell r="FP23" t="str">
            <v>En famille d'accueil</v>
          </cell>
          <cell r="FR23" t="str">
            <v>Maison (construction durable)</v>
          </cell>
          <cell r="FU23" t="str">
            <v>Oui</v>
          </cell>
          <cell r="GE23" t="str">
            <v>Non</v>
          </cell>
          <cell r="GH23" t="str">
            <v>Source non-améliorée (c'est à dire non-protégée de l'extérieur, p.ex. puits creusé non-couvert/traditionnel, source naturelle non-aménagée, etc.)</v>
          </cell>
          <cell r="GK23" t="str">
            <v>Oui</v>
          </cell>
          <cell r="GL23" t="str">
            <v>Oui</v>
          </cell>
          <cell r="GM23" t="str">
            <v>Oui</v>
          </cell>
          <cell r="GN23" t="str">
            <v>Oui</v>
          </cell>
          <cell r="GO23" t="str">
            <v>Moins de 30 minutes</v>
          </cell>
          <cell r="GQ23">
            <v>1</v>
          </cell>
          <cell r="GR23">
            <v>0</v>
          </cell>
          <cell r="GS23">
            <v>0</v>
          </cell>
          <cell r="GT23">
            <v>0</v>
          </cell>
          <cell r="GU23">
            <v>0</v>
          </cell>
          <cell r="GV23">
            <v>0</v>
          </cell>
          <cell r="GW23">
            <v>0</v>
          </cell>
          <cell r="GX23">
            <v>0</v>
          </cell>
          <cell r="GY23">
            <v>0</v>
          </cell>
          <cell r="GZ23">
            <v>0</v>
          </cell>
          <cell r="HA23">
            <v>0</v>
          </cell>
          <cell r="HB23">
            <v>0</v>
          </cell>
          <cell r="HM23" t="str">
            <v>Non</v>
          </cell>
          <cell r="HO23" t="str">
            <v>Pas d'installation sanitaire/défécation à l'air libre</v>
          </cell>
          <cell r="HU23" t="str">
            <v>Structure de santé (centre, clinique, hôpital, etc.)</v>
          </cell>
          <cell r="HW23" t="str">
            <v>Structure de santé (centre, clinique, hôpital, etc.)</v>
          </cell>
          <cell r="HY23" t="str">
            <v>Moins de 1 heure</v>
          </cell>
          <cell r="HZ23" t="str">
            <v>Oui</v>
          </cell>
          <cell r="IB23" t="str">
            <v>Oui</v>
          </cell>
          <cell r="IC23" t="str">
            <v>Oui</v>
          </cell>
          <cell r="ID23" t="str">
            <v>Oui</v>
          </cell>
          <cell r="IG23" t="str">
            <v>Non</v>
          </cell>
          <cell r="II23" t="str">
            <v>Non</v>
          </cell>
          <cell r="IW23">
            <v>0</v>
          </cell>
          <cell r="IX23">
            <v>0</v>
          </cell>
          <cell r="IY23">
            <v>0</v>
          </cell>
          <cell r="IZ23">
            <v>0</v>
          </cell>
          <cell r="JA23">
            <v>1</v>
          </cell>
          <cell r="JB23">
            <v>0</v>
          </cell>
          <cell r="JC23">
            <v>0</v>
          </cell>
          <cell r="JE23">
            <v>0</v>
          </cell>
          <cell r="JF23">
            <v>0</v>
          </cell>
          <cell r="JG23">
            <v>0</v>
          </cell>
          <cell r="JH23">
            <v>0</v>
          </cell>
          <cell r="JI23">
            <v>0</v>
          </cell>
          <cell r="JJ23">
            <v>0</v>
          </cell>
          <cell r="JK23">
            <v>1</v>
          </cell>
          <cell r="JL23">
            <v>0</v>
          </cell>
          <cell r="JO23" t="str">
            <v>Moins de 1 heure</v>
          </cell>
          <cell r="JP23" t="str">
            <v>Non</v>
          </cell>
          <cell r="JT23" t="str">
            <v>Aucune</v>
          </cell>
          <cell r="JV23" t="str">
            <v>Aucune</v>
          </cell>
          <cell r="JZ23" t="str">
            <v>Manque de moyens pour payer l’école</v>
          </cell>
          <cell r="KD23">
            <v>1</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V23">
            <v>1</v>
          </cell>
          <cell r="KW23">
            <v>0</v>
          </cell>
          <cell r="KX23">
            <v>0</v>
          </cell>
          <cell r="KY23">
            <v>0</v>
          </cell>
          <cell r="KZ23">
            <v>0</v>
          </cell>
          <cell r="LA23">
            <v>0</v>
          </cell>
          <cell r="LD23">
            <v>1</v>
          </cell>
          <cell r="LE23">
            <v>0</v>
          </cell>
          <cell r="LG23">
            <v>0</v>
          </cell>
          <cell r="LH23">
            <v>0</v>
          </cell>
          <cell r="LI23">
            <v>0</v>
          </cell>
          <cell r="LJ23">
            <v>0</v>
          </cell>
          <cell r="LK23">
            <v>0</v>
          </cell>
          <cell r="LL23">
            <v>0</v>
          </cell>
          <cell r="LM23">
            <v>0</v>
          </cell>
          <cell r="LN23">
            <v>0</v>
          </cell>
          <cell r="LQ23">
            <v>1</v>
          </cell>
          <cell r="LR23">
            <v>1</v>
          </cell>
          <cell r="LS23">
            <v>0</v>
          </cell>
          <cell r="LT23">
            <v>0</v>
          </cell>
          <cell r="LU23">
            <v>0</v>
          </cell>
          <cell r="LV23">
            <v>0</v>
          </cell>
          <cell r="LW23">
            <v>0</v>
          </cell>
          <cell r="LX23">
            <v>0</v>
          </cell>
          <cell r="LY23">
            <v>0</v>
          </cell>
          <cell r="LZ23">
            <v>0</v>
          </cell>
          <cell r="MA23">
            <v>0</v>
          </cell>
          <cell r="MB23">
            <v>0</v>
          </cell>
          <cell r="MC23">
            <v>0</v>
          </cell>
          <cell r="MD23">
            <v>0</v>
          </cell>
          <cell r="MG23">
            <v>1</v>
          </cell>
          <cell r="MH23">
            <v>1</v>
          </cell>
          <cell r="MI23">
            <v>1</v>
          </cell>
          <cell r="MJ23">
            <v>0</v>
          </cell>
          <cell r="MK23">
            <v>0</v>
          </cell>
          <cell r="ML23">
            <v>0</v>
          </cell>
          <cell r="MM23">
            <v>0</v>
          </cell>
          <cell r="MN23">
            <v>0</v>
          </cell>
          <cell r="MO23">
            <v>0</v>
          </cell>
          <cell r="MP23">
            <v>0</v>
          </cell>
          <cell r="MQ23">
            <v>0</v>
          </cell>
          <cell r="MR23">
            <v>0</v>
          </cell>
          <cell r="MS23">
            <v>0</v>
          </cell>
          <cell r="MT23">
            <v>0</v>
          </cell>
          <cell r="MU23">
            <v>0</v>
          </cell>
          <cell r="NH23">
            <v>1</v>
          </cell>
          <cell r="NN23" t="str">
            <v/>
          </cell>
          <cell r="QR23">
            <v>8</v>
          </cell>
          <cell r="QS23">
            <v>13</v>
          </cell>
        </row>
        <row r="24">
          <cell r="F24" t="str">
            <v>Oui</v>
          </cell>
          <cell r="I24">
            <v>0</v>
          </cell>
          <cell r="AM24">
            <v>45108</v>
          </cell>
          <cell r="AN24" t="str">
            <v>Oui</v>
          </cell>
          <cell r="AQ24" t="str">
            <v>Résident / autochtone (pas déplacé depuis au moins 12 mois)</v>
          </cell>
          <cell r="AS24" t="str">
            <v>Oui</v>
          </cell>
          <cell r="BE24">
            <v>0</v>
          </cell>
          <cell r="BF24">
            <v>1</v>
          </cell>
          <cell r="BH24">
            <v>2</v>
          </cell>
          <cell r="BI24">
            <v>0</v>
          </cell>
          <cell r="BK24">
            <v>3</v>
          </cell>
          <cell r="BL24">
            <v>0</v>
          </cell>
          <cell r="BN24">
            <v>1</v>
          </cell>
          <cell r="BO24">
            <v>1</v>
          </cell>
          <cell r="BQ24">
            <v>0</v>
          </cell>
          <cell r="BR24">
            <v>0</v>
          </cell>
          <cell r="CC24">
            <v>8</v>
          </cell>
          <cell r="CF24">
            <v>8</v>
          </cell>
          <cell r="DE24" t="str">
            <v>Agriculture de subsistance</v>
          </cell>
          <cell r="DG24" t="str">
            <v>Oui</v>
          </cell>
          <cell r="DI24" t="str">
            <v>Oui</v>
          </cell>
          <cell r="DL24" t="str">
            <v>Non</v>
          </cell>
          <cell r="DO24">
            <v>1</v>
          </cell>
          <cell r="DP24">
            <v>0</v>
          </cell>
          <cell r="DQ24">
            <v>0</v>
          </cell>
          <cell r="DR24">
            <v>0</v>
          </cell>
          <cell r="DS24">
            <v>1</v>
          </cell>
          <cell r="DT24">
            <v>1</v>
          </cell>
          <cell r="DU24">
            <v>0</v>
          </cell>
          <cell r="DV24">
            <v>0</v>
          </cell>
          <cell r="DW24">
            <v>0</v>
          </cell>
          <cell r="DX24">
            <v>0</v>
          </cell>
          <cell r="DY24">
            <v>0</v>
          </cell>
          <cell r="DZ24">
            <v>0</v>
          </cell>
          <cell r="EA24">
            <v>0</v>
          </cell>
          <cell r="EB24">
            <v>0</v>
          </cell>
          <cell r="EC24">
            <v>0</v>
          </cell>
          <cell r="ED24">
            <v>0</v>
          </cell>
          <cell r="EF24">
            <v>0</v>
          </cell>
          <cell r="EI24">
            <v>1</v>
          </cell>
          <cell r="EJ24">
            <v>1</v>
          </cell>
          <cell r="EK24">
            <v>2</v>
          </cell>
          <cell r="EL24">
            <v>2</v>
          </cell>
          <cell r="FP24" t="str">
            <v>Sur une parcelle ou un abri qui lui appartient</v>
          </cell>
          <cell r="FR24" t="str">
            <v>Maison (construction non-durable délabrée)</v>
          </cell>
          <cell r="FU24" t="str">
            <v>Non</v>
          </cell>
          <cell r="GE24" t="str">
            <v>Non</v>
          </cell>
          <cell r="GH24" t="str">
            <v>Source non-améliorée (c'est à dire non-protégée de l'extérieur, p.ex. puits creusé non-couvert/traditionnel, source naturelle non-aménagée, etc.)</v>
          </cell>
          <cell r="GK24" t="str">
            <v>Oui</v>
          </cell>
          <cell r="GL24" t="str">
            <v>Oui</v>
          </cell>
          <cell r="GM24" t="str">
            <v>Oui</v>
          </cell>
          <cell r="GN24" t="str">
            <v>Oui</v>
          </cell>
          <cell r="GO24" t="str">
            <v>De 31 minutes à 2 heures</v>
          </cell>
          <cell r="GQ24">
            <v>0</v>
          </cell>
          <cell r="GR24">
            <v>0</v>
          </cell>
          <cell r="GS24">
            <v>0</v>
          </cell>
          <cell r="GT24">
            <v>0</v>
          </cell>
          <cell r="GU24">
            <v>0</v>
          </cell>
          <cell r="GV24">
            <v>0</v>
          </cell>
          <cell r="GW24">
            <v>1</v>
          </cell>
          <cell r="GX24">
            <v>0</v>
          </cell>
          <cell r="GY24">
            <v>1</v>
          </cell>
          <cell r="GZ24">
            <v>1</v>
          </cell>
          <cell r="HA24">
            <v>0</v>
          </cell>
          <cell r="HB24">
            <v>0</v>
          </cell>
          <cell r="HM24" t="str">
            <v>Non</v>
          </cell>
          <cell r="HO24" t="str">
            <v>Installation sanitaire non-améliorée (c’est-à-dire qui n'empêchent pas le contact extérieur avec les excréments, p.ex. latrine à fosse ouverte/sans dalle, latrines traditionnelles, etc.)</v>
          </cell>
          <cell r="HQ24" t="str">
            <v>Non</v>
          </cell>
          <cell r="HR24" t="str">
            <v>Oui</v>
          </cell>
          <cell r="HU24" t="str">
            <v>Guérisseur traditionnel / religieux</v>
          </cell>
          <cell r="HW24" t="str">
            <v>Guérisseur traditionnel / religieux</v>
          </cell>
          <cell r="HY24" t="str">
            <v>Entre 1 heure et 2 heures</v>
          </cell>
          <cell r="HZ24" t="str">
            <v>Non</v>
          </cell>
          <cell r="IB24" t="str">
            <v>Oui</v>
          </cell>
          <cell r="IC24" t="str">
            <v>Oui</v>
          </cell>
          <cell r="ID24" t="str">
            <v>Non</v>
          </cell>
          <cell r="IG24" t="str">
            <v>Non</v>
          </cell>
          <cell r="II24" t="str">
            <v>Non</v>
          </cell>
          <cell r="IO24">
            <v>0</v>
          </cell>
          <cell r="IP24">
            <v>0</v>
          </cell>
          <cell r="IQ24">
            <v>0</v>
          </cell>
          <cell r="IR24">
            <v>0</v>
          </cell>
          <cell r="IS24">
            <v>0</v>
          </cell>
          <cell r="IT24">
            <v>1</v>
          </cell>
          <cell r="IU24">
            <v>0</v>
          </cell>
          <cell r="IW24">
            <v>0</v>
          </cell>
          <cell r="IX24">
            <v>0</v>
          </cell>
          <cell r="IY24">
            <v>0</v>
          </cell>
          <cell r="IZ24">
            <v>0</v>
          </cell>
          <cell r="JA24">
            <v>0</v>
          </cell>
          <cell r="JB24">
            <v>1</v>
          </cell>
          <cell r="JC24">
            <v>0</v>
          </cell>
          <cell r="JE24">
            <v>1</v>
          </cell>
          <cell r="JF24">
            <v>0</v>
          </cell>
          <cell r="JG24">
            <v>0</v>
          </cell>
          <cell r="JH24">
            <v>0</v>
          </cell>
          <cell r="JI24">
            <v>0</v>
          </cell>
          <cell r="JJ24">
            <v>0</v>
          </cell>
          <cell r="JK24">
            <v>0</v>
          </cell>
          <cell r="JL24">
            <v>0</v>
          </cell>
          <cell r="JO24" t="str">
            <v>Moins de 1 heure</v>
          </cell>
          <cell r="JP24" t="str">
            <v>Non</v>
          </cell>
          <cell r="JS24" t="str">
            <v>Certains mais pas tous</v>
          </cell>
          <cell r="JU24" t="str">
            <v>Aucun</v>
          </cell>
          <cell r="JZ24" t="str">
            <v>Enfant est perturbé (stress, trauma)</v>
          </cell>
          <cell r="KD24">
            <v>1</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V24">
            <v>1</v>
          </cell>
          <cell r="KW24">
            <v>0</v>
          </cell>
          <cell r="KX24">
            <v>0</v>
          </cell>
          <cell r="KY24">
            <v>1</v>
          </cell>
          <cell r="KZ24">
            <v>1</v>
          </cell>
          <cell r="LA24">
            <v>0</v>
          </cell>
          <cell r="LD24">
            <v>0</v>
          </cell>
          <cell r="LE24">
            <v>0</v>
          </cell>
          <cell r="LG24">
            <v>0</v>
          </cell>
          <cell r="LH24">
            <v>1</v>
          </cell>
          <cell r="LI24">
            <v>0</v>
          </cell>
          <cell r="LJ24">
            <v>0</v>
          </cell>
          <cell r="LK24">
            <v>1</v>
          </cell>
          <cell r="LL24">
            <v>0</v>
          </cell>
          <cell r="LM24">
            <v>0</v>
          </cell>
          <cell r="LN24">
            <v>0</v>
          </cell>
          <cell r="LQ24">
            <v>0</v>
          </cell>
          <cell r="LR24">
            <v>0</v>
          </cell>
          <cell r="LS24">
            <v>1</v>
          </cell>
          <cell r="LT24">
            <v>0</v>
          </cell>
          <cell r="LU24">
            <v>0</v>
          </cell>
          <cell r="LV24">
            <v>0</v>
          </cell>
          <cell r="LW24">
            <v>0</v>
          </cell>
          <cell r="LX24">
            <v>0</v>
          </cell>
          <cell r="LY24">
            <v>0</v>
          </cell>
          <cell r="LZ24">
            <v>0</v>
          </cell>
          <cell r="MA24">
            <v>0</v>
          </cell>
          <cell r="MB24">
            <v>0</v>
          </cell>
          <cell r="MC24">
            <v>0</v>
          </cell>
          <cell r="MD24">
            <v>0</v>
          </cell>
          <cell r="MG24">
            <v>0</v>
          </cell>
          <cell r="MH24">
            <v>0</v>
          </cell>
          <cell r="MI24">
            <v>1</v>
          </cell>
          <cell r="MJ24">
            <v>0</v>
          </cell>
          <cell r="MK24">
            <v>0</v>
          </cell>
          <cell r="ML24">
            <v>0</v>
          </cell>
          <cell r="MM24">
            <v>0</v>
          </cell>
          <cell r="MN24">
            <v>0</v>
          </cell>
          <cell r="MO24">
            <v>0</v>
          </cell>
          <cell r="MP24">
            <v>0</v>
          </cell>
          <cell r="MQ24">
            <v>0</v>
          </cell>
          <cell r="MR24">
            <v>0</v>
          </cell>
          <cell r="MS24">
            <v>0</v>
          </cell>
          <cell r="MT24">
            <v>0</v>
          </cell>
          <cell r="MU24">
            <v>0</v>
          </cell>
          <cell r="NH24">
            <v>1</v>
          </cell>
          <cell r="NN24">
            <v>3.6</v>
          </cell>
          <cell r="QR24">
            <v>18</v>
          </cell>
          <cell r="QS24">
            <v>28</v>
          </cell>
        </row>
        <row r="25">
          <cell r="F25" t="str">
            <v>Oui</v>
          </cell>
          <cell r="I25">
            <v>0</v>
          </cell>
          <cell r="AM25">
            <v>45200</v>
          </cell>
          <cell r="AN25" t="str">
            <v>Oui</v>
          </cell>
          <cell r="AQ25" t="str">
            <v>Résident / autochtone (pas déplacé depuis au moins 12 mois)</v>
          </cell>
          <cell r="AS25" t="str">
            <v>Oui</v>
          </cell>
          <cell r="BE25">
            <v>0</v>
          </cell>
          <cell r="BF25">
            <v>0</v>
          </cell>
          <cell r="BH25">
            <v>0</v>
          </cell>
          <cell r="BI25">
            <v>0</v>
          </cell>
          <cell r="BK25">
            <v>1</v>
          </cell>
          <cell r="BL25">
            <v>2</v>
          </cell>
          <cell r="BN25">
            <v>0</v>
          </cell>
          <cell r="BO25">
            <v>0</v>
          </cell>
          <cell r="BQ25">
            <v>0</v>
          </cell>
          <cell r="BR25">
            <v>0</v>
          </cell>
          <cell r="CC25">
            <v>3</v>
          </cell>
          <cell r="CF25">
            <v>3</v>
          </cell>
          <cell r="DE25" t="str">
            <v>Travail journalier</v>
          </cell>
          <cell r="DG25" t="str">
            <v>Oui</v>
          </cell>
          <cell r="DI25" t="str">
            <v>Non</v>
          </cell>
          <cell r="DJ25" t="str">
            <v>Il est dangereux de se rendre au marché</v>
          </cell>
          <cell r="DL25" t="str">
            <v>Non</v>
          </cell>
          <cell r="DO25">
            <v>0</v>
          </cell>
          <cell r="DP25">
            <v>0</v>
          </cell>
          <cell r="DQ25">
            <v>0</v>
          </cell>
          <cell r="DR25">
            <v>1</v>
          </cell>
          <cell r="DS25">
            <v>1</v>
          </cell>
          <cell r="DT25">
            <v>0</v>
          </cell>
          <cell r="DU25">
            <v>0</v>
          </cell>
          <cell r="DV25">
            <v>0</v>
          </cell>
          <cell r="DW25">
            <v>0</v>
          </cell>
          <cell r="DX25">
            <v>0</v>
          </cell>
          <cell r="DY25">
            <v>0</v>
          </cell>
          <cell r="DZ25">
            <v>0</v>
          </cell>
          <cell r="EA25">
            <v>0</v>
          </cell>
          <cell r="EB25">
            <v>0</v>
          </cell>
          <cell r="EC25">
            <v>0</v>
          </cell>
          <cell r="ED25">
            <v>0</v>
          </cell>
          <cell r="EF25">
            <v>0</v>
          </cell>
          <cell r="EK25">
            <v>3</v>
          </cell>
          <cell r="EL25">
            <v>3</v>
          </cell>
          <cell r="FP25" t="str">
            <v>Sur une parcelle ou un abri qui lui appartient</v>
          </cell>
          <cell r="FR25" t="str">
            <v>Maison (construction durable)</v>
          </cell>
          <cell r="FU25" t="str">
            <v>Oui</v>
          </cell>
          <cell r="GE25" t="str">
            <v>Non</v>
          </cell>
          <cell r="GH25" t="str">
            <v>Source non-améliorée (c'est à dire non-protégée de l'extérieur, p.ex. puits creusé non-couvert/traditionnel, source naturelle non-aménagée, etc.)</v>
          </cell>
          <cell r="GK25" t="str">
            <v>Oui</v>
          </cell>
          <cell r="GL25" t="str">
            <v>Oui</v>
          </cell>
          <cell r="GM25" t="str">
            <v>Oui</v>
          </cell>
          <cell r="GN25" t="str">
            <v>Oui</v>
          </cell>
          <cell r="GO25" t="str">
            <v>Moins de 30 minutes</v>
          </cell>
          <cell r="GQ25">
            <v>1</v>
          </cell>
          <cell r="GR25">
            <v>0</v>
          </cell>
          <cell r="GS25">
            <v>0</v>
          </cell>
          <cell r="GT25">
            <v>0</v>
          </cell>
          <cell r="GU25">
            <v>0</v>
          </cell>
          <cell r="GV25">
            <v>0</v>
          </cell>
          <cell r="GW25">
            <v>0</v>
          </cell>
          <cell r="GX25">
            <v>0</v>
          </cell>
          <cell r="GY25">
            <v>0</v>
          </cell>
          <cell r="GZ25">
            <v>0</v>
          </cell>
          <cell r="HA25">
            <v>0</v>
          </cell>
          <cell r="HB25">
            <v>0</v>
          </cell>
          <cell r="HM25" t="str">
            <v>Non</v>
          </cell>
          <cell r="HO25" t="str">
            <v>Pas d'installation sanitaire/défécation à l'air libre</v>
          </cell>
          <cell r="HU25" t="str">
            <v>Structure de santé (centre, clinique, hôpital, etc.)</v>
          </cell>
          <cell r="HW25" t="str">
            <v>Structure de santé (centre, clinique, hôpital, etc.)</v>
          </cell>
          <cell r="HY25" t="str">
            <v>Moins de 1 heure</v>
          </cell>
          <cell r="HZ25" t="str">
            <v>Non</v>
          </cell>
          <cell r="IG25" t="str">
            <v>Oui</v>
          </cell>
          <cell r="II25" t="str">
            <v>Non</v>
          </cell>
          <cell r="IO25">
            <v>0</v>
          </cell>
          <cell r="IP25">
            <v>0</v>
          </cell>
          <cell r="IQ25">
            <v>0</v>
          </cell>
          <cell r="IR25">
            <v>0</v>
          </cell>
          <cell r="IS25">
            <v>1</v>
          </cell>
          <cell r="IT25">
            <v>0</v>
          </cell>
          <cell r="IU25">
            <v>0</v>
          </cell>
          <cell r="IW25">
            <v>0</v>
          </cell>
          <cell r="IX25">
            <v>0</v>
          </cell>
          <cell r="IY25">
            <v>0</v>
          </cell>
          <cell r="IZ25">
            <v>0</v>
          </cell>
          <cell r="JA25">
            <v>1</v>
          </cell>
          <cell r="JB25">
            <v>0</v>
          </cell>
          <cell r="JC25">
            <v>0</v>
          </cell>
          <cell r="JE25">
            <v>0</v>
          </cell>
          <cell r="JF25">
            <v>0</v>
          </cell>
          <cell r="JG25">
            <v>0</v>
          </cell>
          <cell r="JH25">
            <v>0</v>
          </cell>
          <cell r="JI25">
            <v>0</v>
          </cell>
          <cell r="JJ25">
            <v>0</v>
          </cell>
          <cell r="JK25">
            <v>1</v>
          </cell>
          <cell r="JL25">
            <v>0</v>
          </cell>
          <cell r="JO25" t="str">
            <v>Moins de 1 heure</v>
          </cell>
          <cell r="JP25" t="str">
            <v>Non</v>
          </cell>
          <cell r="JS25" t="str">
            <v>Aucun</v>
          </cell>
          <cell r="JT25" t="str">
            <v>Aucune</v>
          </cell>
          <cell r="JU25" t="str">
            <v>Aucun</v>
          </cell>
          <cell r="JV25" t="str">
            <v>Aucune</v>
          </cell>
          <cell r="JZ25" t="str">
            <v>Manque de moyens pour payer l’école</v>
          </cell>
          <cell r="KD25">
            <v>1</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V25">
            <v>0</v>
          </cell>
          <cell r="KW25">
            <v>1</v>
          </cell>
          <cell r="KX25">
            <v>0</v>
          </cell>
          <cell r="KY25">
            <v>0</v>
          </cell>
          <cell r="KZ25">
            <v>0</v>
          </cell>
          <cell r="LA25">
            <v>0</v>
          </cell>
          <cell r="LD25">
            <v>1</v>
          </cell>
          <cell r="LE25">
            <v>0</v>
          </cell>
          <cell r="LG25">
            <v>0</v>
          </cell>
          <cell r="LH25">
            <v>0</v>
          </cell>
          <cell r="LI25">
            <v>0</v>
          </cell>
          <cell r="LJ25">
            <v>0</v>
          </cell>
          <cell r="LK25">
            <v>0</v>
          </cell>
          <cell r="LL25">
            <v>0</v>
          </cell>
          <cell r="LM25">
            <v>0</v>
          </cell>
          <cell r="LN25">
            <v>0</v>
          </cell>
          <cell r="LQ25">
            <v>1</v>
          </cell>
          <cell r="LR25">
            <v>1</v>
          </cell>
          <cell r="LS25">
            <v>0</v>
          </cell>
          <cell r="LT25">
            <v>0</v>
          </cell>
          <cell r="LU25">
            <v>0</v>
          </cell>
          <cell r="LV25">
            <v>0</v>
          </cell>
          <cell r="LW25">
            <v>0</v>
          </cell>
          <cell r="LX25">
            <v>0</v>
          </cell>
          <cell r="LY25">
            <v>0</v>
          </cell>
          <cell r="LZ25">
            <v>0</v>
          </cell>
          <cell r="MA25">
            <v>0</v>
          </cell>
          <cell r="MB25">
            <v>0</v>
          </cell>
          <cell r="MC25">
            <v>0</v>
          </cell>
          <cell r="MD25">
            <v>0</v>
          </cell>
          <cell r="MG25">
            <v>1</v>
          </cell>
          <cell r="MH25">
            <v>1</v>
          </cell>
          <cell r="MI25">
            <v>1</v>
          </cell>
          <cell r="MJ25">
            <v>0</v>
          </cell>
          <cell r="MK25">
            <v>0</v>
          </cell>
          <cell r="ML25">
            <v>0</v>
          </cell>
          <cell r="MM25">
            <v>0</v>
          </cell>
          <cell r="MN25">
            <v>0</v>
          </cell>
          <cell r="MO25">
            <v>0</v>
          </cell>
          <cell r="MP25">
            <v>0</v>
          </cell>
          <cell r="MQ25">
            <v>0</v>
          </cell>
          <cell r="MR25">
            <v>0</v>
          </cell>
          <cell r="MS25">
            <v>0</v>
          </cell>
          <cell r="MT25">
            <v>0</v>
          </cell>
          <cell r="MU25">
            <v>0</v>
          </cell>
          <cell r="NH25">
            <v>1</v>
          </cell>
          <cell r="NN25">
            <v>2.4</v>
          </cell>
          <cell r="QR25">
            <v>21</v>
          </cell>
          <cell r="QS25">
            <v>25</v>
          </cell>
        </row>
        <row r="26">
          <cell r="F26" t="str">
            <v>Oui</v>
          </cell>
          <cell r="I26">
            <v>0</v>
          </cell>
          <cell r="AM26">
            <v>45200</v>
          </cell>
          <cell r="AN26" t="str">
            <v>Oui</v>
          </cell>
          <cell r="AQ26" t="str">
            <v>Déplacé interne</v>
          </cell>
          <cell r="BE26">
            <v>0</v>
          </cell>
          <cell r="BF26">
            <v>0</v>
          </cell>
          <cell r="BH26">
            <v>0</v>
          </cell>
          <cell r="BI26">
            <v>2</v>
          </cell>
          <cell r="BK26">
            <v>1</v>
          </cell>
          <cell r="BL26">
            <v>1</v>
          </cell>
          <cell r="BN26">
            <v>4</v>
          </cell>
          <cell r="BO26">
            <v>1</v>
          </cell>
          <cell r="BQ26">
            <v>0</v>
          </cell>
          <cell r="BR26">
            <v>0</v>
          </cell>
          <cell r="CC26">
            <v>9</v>
          </cell>
          <cell r="CF26">
            <v>9</v>
          </cell>
          <cell r="DE26" t="str">
            <v>Travail journalier</v>
          </cell>
          <cell r="DG26" t="str">
            <v>Oui</v>
          </cell>
          <cell r="DI26" t="str">
            <v>Non</v>
          </cell>
          <cell r="DJ26" t="str">
            <v>Les produits sur le marché sont trop chers pour le ménage</v>
          </cell>
          <cell r="DL26" t="str">
            <v>Non</v>
          </cell>
          <cell r="DO26">
            <v>0</v>
          </cell>
          <cell r="DP26">
            <v>0</v>
          </cell>
          <cell r="DQ26">
            <v>1</v>
          </cell>
          <cell r="DR26">
            <v>0</v>
          </cell>
          <cell r="DS26">
            <v>1</v>
          </cell>
          <cell r="DT26">
            <v>0</v>
          </cell>
          <cell r="DU26">
            <v>0</v>
          </cell>
          <cell r="DV26">
            <v>0</v>
          </cell>
          <cell r="DW26">
            <v>0</v>
          </cell>
          <cell r="DX26">
            <v>0</v>
          </cell>
          <cell r="DY26">
            <v>1</v>
          </cell>
          <cell r="DZ26">
            <v>0</v>
          </cell>
          <cell r="EA26">
            <v>0</v>
          </cell>
          <cell r="EB26">
            <v>0</v>
          </cell>
          <cell r="EC26">
            <v>0</v>
          </cell>
          <cell r="ED26">
            <v>0</v>
          </cell>
          <cell r="EF26">
            <v>0</v>
          </cell>
          <cell r="EI26">
            <v>1</v>
          </cell>
          <cell r="EJ26">
            <v>1</v>
          </cell>
          <cell r="EK26">
            <v>2</v>
          </cell>
          <cell r="EL26">
            <v>2</v>
          </cell>
          <cell r="FP26" t="str">
            <v>En famille d'accueil</v>
          </cell>
          <cell r="FR26" t="str">
            <v>Maison (construction non-durable délabrée)</v>
          </cell>
          <cell r="FU26" t="str">
            <v>Oui</v>
          </cell>
          <cell r="GE26" t="str">
            <v>Non</v>
          </cell>
          <cell r="GH26" t="str">
            <v>Source non-améliorée (c'est à dire non-protégée de l'extérieur, p.ex. puits creusé non-couvert/traditionnel, source naturelle non-aménagée, etc.)</v>
          </cell>
          <cell r="GK26" t="str">
            <v>Oui</v>
          </cell>
          <cell r="GL26" t="str">
            <v>Oui</v>
          </cell>
          <cell r="GM26" t="str">
            <v>Oui</v>
          </cell>
          <cell r="GN26" t="str">
            <v>Non</v>
          </cell>
          <cell r="GO26" t="str">
            <v>De 31 minutes à 2 heures</v>
          </cell>
          <cell r="GQ26">
            <v>0</v>
          </cell>
          <cell r="GR26">
            <v>0</v>
          </cell>
          <cell r="GS26">
            <v>0</v>
          </cell>
          <cell r="GT26">
            <v>0</v>
          </cell>
          <cell r="GU26">
            <v>0</v>
          </cell>
          <cell r="GV26">
            <v>0</v>
          </cell>
          <cell r="GW26">
            <v>0</v>
          </cell>
          <cell r="GX26">
            <v>0</v>
          </cell>
          <cell r="GY26">
            <v>1</v>
          </cell>
          <cell r="GZ26">
            <v>1</v>
          </cell>
          <cell r="HA26">
            <v>0</v>
          </cell>
          <cell r="HB26">
            <v>0</v>
          </cell>
          <cell r="HM26" t="str">
            <v>Non</v>
          </cell>
          <cell r="HO26" t="str">
            <v>Installation sanitaire non-améliorée (c’est-à-dire qui n'empêchent pas le contact extérieur avec les excréments, p.ex. latrine à fosse ouverte/sans dalle, latrines traditionnelles, etc.)</v>
          </cell>
          <cell r="HQ26" t="str">
            <v>Non</v>
          </cell>
          <cell r="HR26" t="str">
            <v>Oui</v>
          </cell>
          <cell r="HU26" t="str">
            <v>Reste à la maison / se soigne soi-même</v>
          </cell>
          <cell r="HW26" t="str">
            <v>Reste à la maison / se soigne soi-même</v>
          </cell>
          <cell r="HY26" t="str">
            <v>Moins de 1 heure</v>
          </cell>
          <cell r="HZ26" t="str">
            <v>Non</v>
          </cell>
          <cell r="IB26" t="str">
            <v>Oui</v>
          </cell>
          <cell r="IC26" t="str">
            <v>Oui</v>
          </cell>
          <cell r="ID26" t="str">
            <v>Non</v>
          </cell>
          <cell r="IG26" t="str">
            <v>Non</v>
          </cell>
          <cell r="II26" t="str">
            <v>Non</v>
          </cell>
          <cell r="IO26">
            <v>0</v>
          </cell>
          <cell r="IP26">
            <v>0</v>
          </cell>
          <cell r="IQ26">
            <v>0</v>
          </cell>
          <cell r="IR26">
            <v>0</v>
          </cell>
          <cell r="IS26">
            <v>1</v>
          </cell>
          <cell r="IT26">
            <v>0</v>
          </cell>
          <cell r="IU26">
            <v>0</v>
          </cell>
          <cell r="IW26">
            <v>0</v>
          </cell>
          <cell r="IX26">
            <v>0</v>
          </cell>
          <cell r="IY26">
            <v>0</v>
          </cell>
          <cell r="IZ26">
            <v>0</v>
          </cell>
          <cell r="JA26">
            <v>0</v>
          </cell>
          <cell r="JB26">
            <v>1</v>
          </cell>
          <cell r="JC26">
            <v>0</v>
          </cell>
          <cell r="JE26">
            <v>1</v>
          </cell>
          <cell r="JF26">
            <v>0</v>
          </cell>
          <cell r="JG26">
            <v>0</v>
          </cell>
          <cell r="JH26">
            <v>0</v>
          </cell>
          <cell r="JI26">
            <v>0</v>
          </cell>
          <cell r="JJ26">
            <v>0</v>
          </cell>
          <cell r="JK26">
            <v>0</v>
          </cell>
          <cell r="JL26">
            <v>0</v>
          </cell>
          <cell r="JO26" t="str">
            <v>Moins de 1 heure</v>
          </cell>
          <cell r="JP26" t="str">
            <v>Non</v>
          </cell>
          <cell r="JS26" t="str">
            <v>Aucun</v>
          </cell>
          <cell r="JT26" t="str">
            <v>Aucune</v>
          </cell>
          <cell r="JU26" t="str">
            <v>Aucun</v>
          </cell>
          <cell r="JV26" t="str">
            <v>Aucune</v>
          </cell>
          <cell r="JZ26" t="str">
            <v>Interruption suite à un déplacement / retour</v>
          </cell>
          <cell r="KD26">
            <v>1</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V26">
            <v>1</v>
          </cell>
          <cell r="KW26">
            <v>0</v>
          </cell>
          <cell r="KX26">
            <v>0</v>
          </cell>
          <cell r="KY26">
            <v>1</v>
          </cell>
          <cell r="KZ26">
            <v>1</v>
          </cell>
          <cell r="LA26">
            <v>0</v>
          </cell>
          <cell r="LD26">
            <v>0</v>
          </cell>
          <cell r="LE26">
            <v>0</v>
          </cell>
          <cell r="LG26">
            <v>0</v>
          </cell>
          <cell r="LH26">
            <v>1</v>
          </cell>
          <cell r="LI26">
            <v>0</v>
          </cell>
          <cell r="LJ26">
            <v>0</v>
          </cell>
          <cell r="LK26">
            <v>0</v>
          </cell>
          <cell r="LL26">
            <v>0</v>
          </cell>
          <cell r="LM26">
            <v>0</v>
          </cell>
          <cell r="LN26">
            <v>0</v>
          </cell>
          <cell r="LQ26">
            <v>0</v>
          </cell>
          <cell r="LR26">
            <v>1</v>
          </cell>
          <cell r="LS26">
            <v>0</v>
          </cell>
          <cell r="LT26">
            <v>0</v>
          </cell>
          <cell r="LU26">
            <v>0</v>
          </cell>
          <cell r="LV26">
            <v>0</v>
          </cell>
          <cell r="LW26">
            <v>0</v>
          </cell>
          <cell r="LX26">
            <v>0</v>
          </cell>
          <cell r="LY26">
            <v>0</v>
          </cell>
          <cell r="LZ26">
            <v>0</v>
          </cell>
          <cell r="MA26">
            <v>0</v>
          </cell>
          <cell r="MB26">
            <v>0</v>
          </cell>
          <cell r="MC26">
            <v>0</v>
          </cell>
          <cell r="MD26">
            <v>0</v>
          </cell>
          <cell r="MG26">
            <v>0</v>
          </cell>
          <cell r="MH26">
            <v>0</v>
          </cell>
          <cell r="MI26">
            <v>1</v>
          </cell>
          <cell r="MJ26">
            <v>0</v>
          </cell>
          <cell r="MK26">
            <v>0</v>
          </cell>
          <cell r="ML26">
            <v>0</v>
          </cell>
          <cell r="MM26">
            <v>0</v>
          </cell>
          <cell r="MN26">
            <v>0</v>
          </cell>
          <cell r="MO26">
            <v>0</v>
          </cell>
          <cell r="MP26">
            <v>0</v>
          </cell>
          <cell r="MQ26">
            <v>0</v>
          </cell>
          <cell r="MR26">
            <v>0</v>
          </cell>
          <cell r="MS26">
            <v>0</v>
          </cell>
          <cell r="MT26">
            <v>0</v>
          </cell>
          <cell r="MU26">
            <v>0</v>
          </cell>
          <cell r="NH26">
            <v>1</v>
          </cell>
          <cell r="NN26">
            <v>3.1</v>
          </cell>
          <cell r="QR26">
            <v>19</v>
          </cell>
          <cell r="QS26">
            <v>28</v>
          </cell>
        </row>
        <row r="27">
          <cell r="F27" t="str">
            <v>Oui</v>
          </cell>
          <cell r="I27">
            <v>0</v>
          </cell>
          <cell r="AM27">
            <v>45200</v>
          </cell>
          <cell r="AN27" t="str">
            <v>Oui</v>
          </cell>
          <cell r="AQ27" t="str">
            <v>Résident / autochtone (pas déplacé depuis au moins 12 mois)</v>
          </cell>
          <cell r="AS27" t="str">
            <v>Oui</v>
          </cell>
          <cell r="BE27">
            <v>0</v>
          </cell>
          <cell r="BF27">
            <v>0</v>
          </cell>
          <cell r="BH27">
            <v>0</v>
          </cell>
          <cell r="BI27">
            <v>0</v>
          </cell>
          <cell r="BK27">
            <v>1</v>
          </cell>
          <cell r="BL27">
            <v>1</v>
          </cell>
          <cell r="BN27">
            <v>0</v>
          </cell>
          <cell r="BO27">
            <v>0</v>
          </cell>
          <cell r="BQ27">
            <v>0</v>
          </cell>
          <cell r="BR27">
            <v>0</v>
          </cell>
          <cell r="CC27">
            <v>2</v>
          </cell>
          <cell r="CF27">
            <v>2</v>
          </cell>
          <cell r="DE27" t="str">
            <v>Travail journalier</v>
          </cell>
          <cell r="DG27" t="str">
            <v>Oui</v>
          </cell>
          <cell r="DI27" t="str">
            <v>Oui</v>
          </cell>
          <cell r="DL27" t="str">
            <v>Non</v>
          </cell>
          <cell r="DO27">
            <v>0</v>
          </cell>
          <cell r="DP27">
            <v>0</v>
          </cell>
          <cell r="DQ27">
            <v>0</v>
          </cell>
          <cell r="DR27">
            <v>0</v>
          </cell>
          <cell r="DS27">
            <v>1</v>
          </cell>
          <cell r="DT27">
            <v>0</v>
          </cell>
          <cell r="DU27">
            <v>1</v>
          </cell>
          <cell r="DV27">
            <v>0</v>
          </cell>
          <cell r="DW27">
            <v>0</v>
          </cell>
          <cell r="DX27">
            <v>0</v>
          </cell>
          <cell r="DY27">
            <v>0</v>
          </cell>
          <cell r="DZ27">
            <v>0</v>
          </cell>
          <cell r="EA27">
            <v>0</v>
          </cell>
          <cell r="EB27">
            <v>0</v>
          </cell>
          <cell r="EC27">
            <v>0</v>
          </cell>
          <cell r="ED27">
            <v>0</v>
          </cell>
          <cell r="EF27">
            <v>0</v>
          </cell>
          <cell r="EK27">
            <v>2</v>
          </cell>
          <cell r="EL27">
            <v>2</v>
          </cell>
          <cell r="FP27" t="str">
            <v>Sur une parcelle ou un abri qui lui appartient</v>
          </cell>
          <cell r="FR27" t="str">
            <v>Maison (construction durable)</v>
          </cell>
          <cell r="FU27" t="str">
            <v>Oui</v>
          </cell>
          <cell r="GE27" t="str">
            <v>Non</v>
          </cell>
          <cell r="GH27" t="str">
            <v>Source non-améliorée (c'est à dire non-protégée de l'extérieur, p.ex. puits creusé non-couvert/traditionnel, source naturelle non-aménagée, etc.)</v>
          </cell>
          <cell r="GK27" t="str">
            <v>Oui</v>
          </cell>
          <cell r="GL27" t="str">
            <v>Oui</v>
          </cell>
          <cell r="GM27" t="str">
            <v>Oui</v>
          </cell>
          <cell r="GN27" t="str">
            <v>Oui</v>
          </cell>
          <cell r="GO27" t="str">
            <v>Moins de 30 minutes</v>
          </cell>
          <cell r="GQ27">
            <v>1</v>
          </cell>
          <cell r="GR27">
            <v>0</v>
          </cell>
          <cell r="GS27">
            <v>0</v>
          </cell>
          <cell r="GT27">
            <v>0</v>
          </cell>
          <cell r="GU27">
            <v>0</v>
          </cell>
          <cell r="GV27">
            <v>0</v>
          </cell>
          <cell r="GW27">
            <v>0</v>
          </cell>
          <cell r="GX27">
            <v>0</v>
          </cell>
          <cell r="GY27">
            <v>0</v>
          </cell>
          <cell r="GZ27">
            <v>0</v>
          </cell>
          <cell r="HA27">
            <v>0</v>
          </cell>
          <cell r="HB27">
            <v>0</v>
          </cell>
          <cell r="HM27" t="str">
            <v>Non</v>
          </cell>
          <cell r="HO27" t="str">
            <v>Pas d'installation sanitaire/défécation à l'air libre</v>
          </cell>
          <cell r="HU27" t="str">
            <v>Structure de santé (centre, clinique, hôpital, etc.)</v>
          </cell>
          <cell r="HW27" t="str">
            <v>Structure de santé (centre, clinique, hôpital, etc.)</v>
          </cell>
          <cell r="HY27" t="str">
            <v>Moins de 1 heure</v>
          </cell>
          <cell r="HZ27" t="str">
            <v>Non</v>
          </cell>
          <cell r="IG27" t="str">
            <v>Non</v>
          </cell>
          <cell r="II27" t="str">
            <v>Non</v>
          </cell>
          <cell r="IO27">
            <v>0</v>
          </cell>
          <cell r="IP27">
            <v>0</v>
          </cell>
          <cell r="IQ27">
            <v>0</v>
          </cell>
          <cell r="IR27">
            <v>0</v>
          </cell>
          <cell r="IS27">
            <v>1</v>
          </cell>
          <cell r="IT27">
            <v>0</v>
          </cell>
          <cell r="IU27">
            <v>0</v>
          </cell>
          <cell r="IW27">
            <v>0</v>
          </cell>
          <cell r="IX27">
            <v>0</v>
          </cell>
          <cell r="IY27">
            <v>0</v>
          </cell>
          <cell r="IZ27">
            <v>0</v>
          </cell>
          <cell r="JA27">
            <v>1</v>
          </cell>
          <cell r="JB27">
            <v>0</v>
          </cell>
          <cell r="JC27">
            <v>0</v>
          </cell>
          <cell r="JE27">
            <v>0</v>
          </cell>
          <cell r="JF27">
            <v>0</v>
          </cell>
          <cell r="JG27">
            <v>0</v>
          </cell>
          <cell r="JH27">
            <v>0</v>
          </cell>
          <cell r="JI27">
            <v>0</v>
          </cell>
          <cell r="JJ27">
            <v>0</v>
          </cell>
          <cell r="JK27">
            <v>1</v>
          </cell>
          <cell r="JL27">
            <v>0</v>
          </cell>
          <cell r="JO27" t="str">
            <v>Moins de 1 heure</v>
          </cell>
          <cell r="JP27" t="str">
            <v>Non</v>
          </cell>
          <cell r="JS27" t="str">
            <v>Aucun</v>
          </cell>
          <cell r="JT27" t="str">
            <v>Aucune</v>
          </cell>
          <cell r="JU27" t="str">
            <v>Aucun</v>
          </cell>
          <cell r="JV27" t="str">
            <v>Aucune</v>
          </cell>
          <cell r="JZ27" t="str">
            <v>Manque de moyens pour payer l’école</v>
          </cell>
          <cell r="KD27">
            <v>1</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V27">
            <v>1</v>
          </cell>
          <cell r="KW27">
            <v>0</v>
          </cell>
          <cell r="KX27">
            <v>0</v>
          </cell>
          <cell r="KY27">
            <v>0</v>
          </cell>
          <cell r="KZ27">
            <v>0</v>
          </cell>
          <cell r="LA27">
            <v>0</v>
          </cell>
          <cell r="LD27">
            <v>1</v>
          </cell>
          <cell r="LE27">
            <v>0</v>
          </cell>
          <cell r="LG27">
            <v>0</v>
          </cell>
          <cell r="LH27">
            <v>0</v>
          </cell>
          <cell r="LI27">
            <v>0</v>
          </cell>
          <cell r="LJ27">
            <v>0</v>
          </cell>
          <cell r="LK27">
            <v>0</v>
          </cell>
          <cell r="LL27">
            <v>0</v>
          </cell>
          <cell r="LM27">
            <v>0</v>
          </cell>
          <cell r="LN27">
            <v>0</v>
          </cell>
          <cell r="LQ27">
            <v>1</v>
          </cell>
          <cell r="LR27">
            <v>1</v>
          </cell>
          <cell r="LS27">
            <v>0</v>
          </cell>
          <cell r="LT27">
            <v>0</v>
          </cell>
          <cell r="LU27">
            <v>0</v>
          </cell>
          <cell r="LV27">
            <v>0</v>
          </cell>
          <cell r="LW27">
            <v>0</v>
          </cell>
          <cell r="LX27">
            <v>0</v>
          </cell>
          <cell r="LY27">
            <v>0</v>
          </cell>
          <cell r="LZ27">
            <v>0</v>
          </cell>
          <cell r="MA27">
            <v>0</v>
          </cell>
          <cell r="MB27">
            <v>0</v>
          </cell>
          <cell r="MC27">
            <v>0</v>
          </cell>
          <cell r="MD27">
            <v>0</v>
          </cell>
          <cell r="MG27">
            <v>1</v>
          </cell>
          <cell r="MH27">
            <v>1</v>
          </cell>
          <cell r="MI27">
            <v>1</v>
          </cell>
          <cell r="MJ27">
            <v>0</v>
          </cell>
          <cell r="MK27">
            <v>0</v>
          </cell>
          <cell r="ML27">
            <v>0</v>
          </cell>
          <cell r="MM27">
            <v>0</v>
          </cell>
          <cell r="MN27">
            <v>0</v>
          </cell>
          <cell r="MO27">
            <v>0</v>
          </cell>
          <cell r="MP27">
            <v>0</v>
          </cell>
          <cell r="MQ27">
            <v>0</v>
          </cell>
          <cell r="MR27">
            <v>0</v>
          </cell>
          <cell r="MS27">
            <v>0</v>
          </cell>
          <cell r="MT27">
            <v>0</v>
          </cell>
          <cell r="MU27">
            <v>0</v>
          </cell>
          <cell r="NH27">
            <v>1</v>
          </cell>
          <cell r="NN27">
            <v>1.7</v>
          </cell>
          <cell r="QR27">
            <v>15</v>
          </cell>
          <cell r="QS27">
            <v>10</v>
          </cell>
        </row>
        <row r="28">
          <cell r="F28" t="str">
            <v>Oui</v>
          </cell>
          <cell r="I28">
            <v>0</v>
          </cell>
          <cell r="AM28">
            <v>45139</v>
          </cell>
          <cell r="AN28" t="str">
            <v>Oui</v>
          </cell>
          <cell r="AQ28" t="str">
            <v>Déplacé interne</v>
          </cell>
          <cell r="BE28">
            <v>0</v>
          </cell>
          <cell r="BF28">
            <v>0</v>
          </cell>
          <cell r="BH28">
            <v>0</v>
          </cell>
          <cell r="BI28">
            <v>0</v>
          </cell>
          <cell r="BK28">
            <v>0</v>
          </cell>
          <cell r="BL28">
            <v>0</v>
          </cell>
          <cell r="BN28">
            <v>4</v>
          </cell>
          <cell r="BO28">
            <v>3</v>
          </cell>
          <cell r="BQ28">
            <v>0</v>
          </cell>
          <cell r="BR28">
            <v>0</v>
          </cell>
          <cell r="CC28">
            <v>7</v>
          </cell>
          <cell r="CF28">
            <v>7</v>
          </cell>
          <cell r="DE28" t="str">
            <v>Travail journalier</v>
          </cell>
          <cell r="DG28" t="str">
            <v>Non</v>
          </cell>
          <cell r="DI28" t="str">
            <v>Oui</v>
          </cell>
          <cell r="DL28" t="str">
            <v>Non</v>
          </cell>
          <cell r="DO28">
            <v>0</v>
          </cell>
          <cell r="DP28">
            <v>0</v>
          </cell>
          <cell r="DQ28">
            <v>0</v>
          </cell>
          <cell r="DR28">
            <v>0</v>
          </cell>
          <cell r="DS28">
            <v>1</v>
          </cell>
          <cell r="DT28">
            <v>0</v>
          </cell>
          <cell r="DU28">
            <v>0</v>
          </cell>
          <cell r="DV28">
            <v>0</v>
          </cell>
          <cell r="DW28">
            <v>0</v>
          </cell>
          <cell r="DX28">
            <v>0</v>
          </cell>
          <cell r="DY28">
            <v>0</v>
          </cell>
          <cell r="DZ28">
            <v>0</v>
          </cell>
          <cell r="EA28">
            <v>0</v>
          </cell>
          <cell r="EB28">
            <v>0</v>
          </cell>
          <cell r="EC28">
            <v>0</v>
          </cell>
          <cell r="ED28">
            <v>0</v>
          </cell>
          <cell r="EF28">
            <v>0</v>
          </cell>
          <cell r="EI28">
            <v>1</v>
          </cell>
          <cell r="EJ28">
            <v>1</v>
          </cell>
          <cell r="FP28" t="str">
            <v>En famille d'accueil</v>
          </cell>
          <cell r="FR28" t="str">
            <v>Maison (construction non-durable délabrée)</v>
          </cell>
          <cell r="FU28" t="str">
            <v>Oui</v>
          </cell>
          <cell r="GE28" t="str">
            <v>Non</v>
          </cell>
          <cell r="GH28" t="str">
            <v>Source non-améliorée (c'est à dire non-protégée de l'extérieur, p.ex. puits creusé non-couvert/traditionnel, source naturelle non-aménagée, etc.)</v>
          </cell>
          <cell r="GK28" t="str">
            <v>Oui</v>
          </cell>
          <cell r="GL28" t="str">
            <v>Oui</v>
          </cell>
          <cell r="GM28" t="str">
            <v>Oui</v>
          </cell>
          <cell r="GN28" t="str">
            <v>Non</v>
          </cell>
          <cell r="GO28" t="str">
            <v>De 31 minutes à 2 heures</v>
          </cell>
          <cell r="GQ28">
            <v>0</v>
          </cell>
          <cell r="GR28">
            <v>0</v>
          </cell>
          <cell r="GS28">
            <v>0</v>
          </cell>
          <cell r="GT28">
            <v>0</v>
          </cell>
          <cell r="GU28">
            <v>0</v>
          </cell>
          <cell r="GV28">
            <v>0</v>
          </cell>
          <cell r="GW28">
            <v>0</v>
          </cell>
          <cell r="GX28">
            <v>0</v>
          </cell>
          <cell r="GY28">
            <v>1</v>
          </cell>
          <cell r="GZ28">
            <v>1</v>
          </cell>
          <cell r="HA28">
            <v>0</v>
          </cell>
          <cell r="HB28">
            <v>0</v>
          </cell>
          <cell r="HM28" t="str">
            <v>Non</v>
          </cell>
          <cell r="HO28" t="str">
            <v>Installation sanitaire non-améliorée (c’est-à-dire qui n'empêchent pas le contact extérieur avec les excréments, p.ex. latrine à fosse ouverte/sans dalle, latrines traditionnelles, etc.)</v>
          </cell>
          <cell r="HQ28" t="str">
            <v>Non</v>
          </cell>
          <cell r="HR28" t="str">
            <v>Oui</v>
          </cell>
          <cell r="HU28" t="str">
            <v>Reste à la maison / se soigne soi-même</v>
          </cell>
          <cell r="HW28" t="str">
            <v>Reste à la maison / se soigne soi-même</v>
          </cell>
          <cell r="HY28" t="str">
            <v>Entre 1 heure et 2 heures</v>
          </cell>
          <cell r="HZ28" t="str">
            <v>Non</v>
          </cell>
          <cell r="IG28" t="str">
            <v>Non</v>
          </cell>
          <cell r="II28" t="str">
            <v>Non</v>
          </cell>
          <cell r="IO28">
            <v>0</v>
          </cell>
          <cell r="IP28">
            <v>0</v>
          </cell>
          <cell r="IQ28">
            <v>0</v>
          </cell>
          <cell r="IR28">
            <v>0</v>
          </cell>
          <cell r="IS28">
            <v>0</v>
          </cell>
          <cell r="IT28">
            <v>1</v>
          </cell>
          <cell r="IU28">
            <v>0</v>
          </cell>
          <cell r="IW28">
            <v>0</v>
          </cell>
          <cell r="IX28">
            <v>0</v>
          </cell>
          <cell r="IY28">
            <v>0</v>
          </cell>
          <cell r="IZ28">
            <v>0</v>
          </cell>
          <cell r="JA28">
            <v>0</v>
          </cell>
          <cell r="JB28">
            <v>1</v>
          </cell>
          <cell r="JC28">
            <v>0</v>
          </cell>
          <cell r="JE28">
            <v>1</v>
          </cell>
          <cell r="JF28">
            <v>0</v>
          </cell>
          <cell r="JG28">
            <v>0</v>
          </cell>
          <cell r="JH28">
            <v>0</v>
          </cell>
          <cell r="JI28">
            <v>0</v>
          </cell>
          <cell r="JJ28">
            <v>0</v>
          </cell>
          <cell r="JK28">
            <v>0</v>
          </cell>
          <cell r="JL28">
            <v>0</v>
          </cell>
          <cell r="JO28" t="str">
            <v>Moins de 1 heure</v>
          </cell>
          <cell r="JP28" t="str">
            <v>Non</v>
          </cell>
          <cell r="KD28">
            <v>1</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V28">
            <v>1</v>
          </cell>
          <cell r="KW28">
            <v>0</v>
          </cell>
          <cell r="KX28">
            <v>0</v>
          </cell>
          <cell r="KY28">
            <v>1</v>
          </cell>
          <cell r="KZ28">
            <v>1</v>
          </cell>
          <cell r="LA28">
            <v>0</v>
          </cell>
          <cell r="LD28">
            <v>0</v>
          </cell>
          <cell r="LE28">
            <v>0</v>
          </cell>
          <cell r="LG28">
            <v>0</v>
          </cell>
          <cell r="LH28">
            <v>1</v>
          </cell>
          <cell r="LI28">
            <v>0</v>
          </cell>
          <cell r="LJ28">
            <v>0</v>
          </cell>
          <cell r="LK28">
            <v>0</v>
          </cell>
          <cell r="LL28">
            <v>0</v>
          </cell>
          <cell r="LM28">
            <v>0</v>
          </cell>
          <cell r="LN28">
            <v>0</v>
          </cell>
          <cell r="LQ28">
            <v>0</v>
          </cell>
          <cell r="LR28">
            <v>1</v>
          </cell>
          <cell r="LS28">
            <v>0</v>
          </cell>
          <cell r="LT28">
            <v>0</v>
          </cell>
          <cell r="LU28">
            <v>0</v>
          </cell>
          <cell r="LV28">
            <v>0</v>
          </cell>
          <cell r="LW28">
            <v>0</v>
          </cell>
          <cell r="LX28">
            <v>0</v>
          </cell>
          <cell r="LY28">
            <v>0</v>
          </cell>
          <cell r="LZ28">
            <v>0</v>
          </cell>
          <cell r="MA28">
            <v>0</v>
          </cell>
          <cell r="MB28">
            <v>0</v>
          </cell>
          <cell r="MC28">
            <v>0</v>
          </cell>
          <cell r="MD28">
            <v>0</v>
          </cell>
          <cell r="MG28">
            <v>0</v>
          </cell>
          <cell r="MH28">
            <v>0</v>
          </cell>
          <cell r="MI28">
            <v>1</v>
          </cell>
          <cell r="MJ28">
            <v>0</v>
          </cell>
          <cell r="MK28">
            <v>0</v>
          </cell>
          <cell r="ML28">
            <v>0</v>
          </cell>
          <cell r="MM28">
            <v>0</v>
          </cell>
          <cell r="MN28">
            <v>0</v>
          </cell>
          <cell r="MO28">
            <v>0</v>
          </cell>
          <cell r="MP28">
            <v>0</v>
          </cell>
          <cell r="MQ28">
            <v>0</v>
          </cell>
          <cell r="MR28">
            <v>0</v>
          </cell>
          <cell r="MS28">
            <v>0</v>
          </cell>
          <cell r="MT28">
            <v>0</v>
          </cell>
          <cell r="MU28">
            <v>0</v>
          </cell>
          <cell r="NH28">
            <v>1</v>
          </cell>
          <cell r="NN28">
            <v>2.7</v>
          </cell>
          <cell r="QR28">
            <v>13</v>
          </cell>
          <cell r="QS28">
            <v>28</v>
          </cell>
        </row>
        <row r="29">
          <cell r="F29" t="str">
            <v>Oui</v>
          </cell>
          <cell r="I29">
            <v>0</v>
          </cell>
          <cell r="AM29">
            <v>45200</v>
          </cell>
          <cell r="AN29" t="str">
            <v>Oui</v>
          </cell>
          <cell r="AQ29" t="str">
            <v>Déplacé interne</v>
          </cell>
          <cell r="BE29">
            <v>0</v>
          </cell>
          <cell r="BF29">
            <v>1</v>
          </cell>
          <cell r="BH29">
            <v>0</v>
          </cell>
          <cell r="BI29">
            <v>0</v>
          </cell>
          <cell r="BK29">
            <v>1</v>
          </cell>
          <cell r="BL29">
            <v>0</v>
          </cell>
          <cell r="BN29">
            <v>2</v>
          </cell>
          <cell r="BO29">
            <v>2</v>
          </cell>
          <cell r="BQ29">
            <v>0</v>
          </cell>
          <cell r="BR29">
            <v>0</v>
          </cell>
          <cell r="CC29">
            <v>6</v>
          </cell>
          <cell r="CF29">
            <v>6</v>
          </cell>
          <cell r="DE29" t="str">
            <v>Travail journalier</v>
          </cell>
          <cell r="DG29" t="str">
            <v>Non</v>
          </cell>
          <cell r="DI29" t="str">
            <v>Non</v>
          </cell>
          <cell r="DJ29" t="str">
            <v>Le marché n'est pas situé à distance de marche / est trop loin</v>
          </cell>
          <cell r="DL29" t="str">
            <v>Non</v>
          </cell>
          <cell r="DO29">
            <v>0</v>
          </cell>
          <cell r="DP29">
            <v>0</v>
          </cell>
          <cell r="DQ29">
            <v>0</v>
          </cell>
          <cell r="DR29">
            <v>0</v>
          </cell>
          <cell r="DS29">
            <v>1</v>
          </cell>
          <cell r="DT29">
            <v>1</v>
          </cell>
          <cell r="DU29">
            <v>0</v>
          </cell>
          <cell r="DV29">
            <v>0</v>
          </cell>
          <cell r="DW29">
            <v>0</v>
          </cell>
          <cell r="DX29">
            <v>0</v>
          </cell>
          <cell r="DY29">
            <v>0</v>
          </cell>
          <cell r="DZ29">
            <v>0</v>
          </cell>
          <cell r="EA29">
            <v>0</v>
          </cell>
          <cell r="EB29">
            <v>0</v>
          </cell>
          <cell r="EC29">
            <v>0</v>
          </cell>
          <cell r="ED29">
            <v>0</v>
          </cell>
          <cell r="EF29">
            <v>0</v>
          </cell>
          <cell r="EI29">
            <v>1</v>
          </cell>
          <cell r="EJ29">
            <v>1</v>
          </cell>
          <cell r="EK29">
            <v>1</v>
          </cell>
          <cell r="EL29">
            <v>1</v>
          </cell>
          <cell r="FP29" t="str">
            <v>En famille d'accueil</v>
          </cell>
          <cell r="FR29" t="str">
            <v>Maison (construction non-durable délabrée)</v>
          </cell>
          <cell r="FU29" t="str">
            <v>Non</v>
          </cell>
          <cell r="GE29" t="str">
            <v>Non</v>
          </cell>
          <cell r="GH29" t="str">
            <v>Source améliorée (c'est-à-dire protégée de l'extérieur, p.ex. eau courante/robinet, puits creusé couvert, puits à pompe/forage, camion-citerne/charrette avec citerne, Kiosque/échoppe/boutique à eau, eau en bouteille; eau en sachet, etc. et eau de pluie)</v>
          </cell>
          <cell r="GK29" t="str">
            <v>Oui</v>
          </cell>
          <cell r="GL29" t="str">
            <v>Oui</v>
          </cell>
          <cell r="GM29" t="str">
            <v>Oui</v>
          </cell>
          <cell r="GN29" t="str">
            <v>Oui</v>
          </cell>
          <cell r="GO29" t="str">
            <v>Moins de 30 minutes</v>
          </cell>
          <cell r="GQ29">
            <v>0</v>
          </cell>
          <cell r="GR29">
            <v>0</v>
          </cell>
          <cell r="GS29">
            <v>0</v>
          </cell>
          <cell r="GT29">
            <v>0</v>
          </cell>
          <cell r="GU29">
            <v>0</v>
          </cell>
          <cell r="GV29">
            <v>0</v>
          </cell>
          <cell r="GW29">
            <v>0</v>
          </cell>
          <cell r="GX29">
            <v>0</v>
          </cell>
          <cell r="GY29">
            <v>1</v>
          </cell>
          <cell r="GZ29">
            <v>0</v>
          </cell>
          <cell r="HA29">
            <v>0</v>
          </cell>
          <cell r="HB29">
            <v>0</v>
          </cell>
          <cell r="HM29" t="str">
            <v>Non</v>
          </cell>
          <cell r="HO29" t="str">
            <v>Pas d'installation sanitaire/défécation à l'air libre</v>
          </cell>
          <cell r="HU29" t="str">
            <v>Reste à la maison / se soigne soi-même</v>
          </cell>
          <cell r="HW29" t="str">
            <v>Reste à la maison / se soigne soi-même</v>
          </cell>
          <cell r="HY29" t="str">
            <v>Moins de 1 heure</v>
          </cell>
          <cell r="HZ29" t="str">
            <v>Non</v>
          </cell>
          <cell r="IB29" t="str">
            <v>Non</v>
          </cell>
          <cell r="IC29" t="str">
            <v>Non</v>
          </cell>
          <cell r="ID29" t="str">
            <v>Non</v>
          </cell>
          <cell r="IG29" t="str">
            <v>Non</v>
          </cell>
          <cell r="II29" t="str">
            <v>Non</v>
          </cell>
          <cell r="IO29">
            <v>0</v>
          </cell>
          <cell r="IP29">
            <v>0</v>
          </cell>
          <cell r="IQ29">
            <v>0</v>
          </cell>
          <cell r="IR29">
            <v>0</v>
          </cell>
          <cell r="IS29">
            <v>0</v>
          </cell>
          <cell r="IT29">
            <v>1</v>
          </cell>
          <cell r="IU29">
            <v>0</v>
          </cell>
          <cell r="IW29">
            <v>0</v>
          </cell>
          <cell r="IX29">
            <v>0</v>
          </cell>
          <cell r="IY29">
            <v>0</v>
          </cell>
          <cell r="IZ29">
            <v>0</v>
          </cell>
          <cell r="JA29">
            <v>0</v>
          </cell>
          <cell r="JB29">
            <v>1</v>
          </cell>
          <cell r="JC29">
            <v>0</v>
          </cell>
          <cell r="JE29">
            <v>1</v>
          </cell>
          <cell r="JF29">
            <v>0</v>
          </cell>
          <cell r="JG29">
            <v>0</v>
          </cell>
          <cell r="JH29">
            <v>0</v>
          </cell>
          <cell r="JI29">
            <v>0</v>
          </cell>
          <cell r="JJ29">
            <v>0</v>
          </cell>
          <cell r="JK29">
            <v>0</v>
          </cell>
          <cell r="JL29">
            <v>0</v>
          </cell>
          <cell r="JO29" t="str">
            <v>Moins de 1 heure</v>
          </cell>
          <cell r="JP29" t="str">
            <v>Non</v>
          </cell>
          <cell r="JS29" t="str">
            <v>Aucun</v>
          </cell>
          <cell r="JU29" t="str">
            <v>Aucun</v>
          </cell>
          <cell r="JZ29" t="str">
            <v>Interruption suite à un déplacement / retour</v>
          </cell>
          <cell r="KD29">
            <v>1</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V29">
            <v>1</v>
          </cell>
          <cell r="KW29">
            <v>0</v>
          </cell>
          <cell r="KX29">
            <v>0</v>
          </cell>
          <cell r="KY29">
            <v>1</v>
          </cell>
          <cell r="KZ29">
            <v>0</v>
          </cell>
          <cell r="LA29">
            <v>0</v>
          </cell>
          <cell r="LD29">
            <v>0</v>
          </cell>
          <cell r="LE29">
            <v>0</v>
          </cell>
          <cell r="LG29">
            <v>0</v>
          </cell>
          <cell r="LH29">
            <v>0</v>
          </cell>
          <cell r="LI29">
            <v>0</v>
          </cell>
          <cell r="LJ29">
            <v>0</v>
          </cell>
          <cell r="LK29">
            <v>0</v>
          </cell>
          <cell r="LL29">
            <v>0</v>
          </cell>
          <cell r="LM29">
            <v>0</v>
          </cell>
          <cell r="LN29">
            <v>0</v>
          </cell>
          <cell r="LQ29">
            <v>0</v>
          </cell>
          <cell r="LR29">
            <v>1</v>
          </cell>
          <cell r="LS29">
            <v>0</v>
          </cell>
          <cell r="LT29">
            <v>0</v>
          </cell>
          <cell r="LU29">
            <v>0</v>
          </cell>
          <cell r="LV29">
            <v>0</v>
          </cell>
          <cell r="LW29">
            <v>0</v>
          </cell>
          <cell r="LX29">
            <v>0</v>
          </cell>
          <cell r="LY29">
            <v>0</v>
          </cell>
          <cell r="LZ29">
            <v>0</v>
          </cell>
          <cell r="MA29">
            <v>0</v>
          </cell>
          <cell r="MB29">
            <v>0</v>
          </cell>
          <cell r="MC29">
            <v>0</v>
          </cell>
          <cell r="MD29">
            <v>0</v>
          </cell>
          <cell r="MG29">
            <v>0</v>
          </cell>
          <cell r="MH29">
            <v>0</v>
          </cell>
          <cell r="MI29">
            <v>1</v>
          </cell>
          <cell r="MJ29">
            <v>0</v>
          </cell>
          <cell r="MK29">
            <v>0</v>
          </cell>
          <cell r="ML29">
            <v>0</v>
          </cell>
          <cell r="MM29">
            <v>0</v>
          </cell>
          <cell r="MN29">
            <v>0</v>
          </cell>
          <cell r="MO29">
            <v>0</v>
          </cell>
          <cell r="MP29">
            <v>0</v>
          </cell>
          <cell r="MQ29">
            <v>0</v>
          </cell>
          <cell r="MR29">
            <v>0</v>
          </cell>
          <cell r="MS29">
            <v>0</v>
          </cell>
          <cell r="MT29">
            <v>0</v>
          </cell>
          <cell r="MU29">
            <v>0</v>
          </cell>
          <cell r="NH29">
            <v>1</v>
          </cell>
          <cell r="NN29">
            <v>2.2999999999999998</v>
          </cell>
          <cell r="QR29">
            <v>13</v>
          </cell>
          <cell r="QS29">
            <v>25</v>
          </cell>
        </row>
        <row r="30">
          <cell r="F30" t="str">
            <v>Oui</v>
          </cell>
          <cell r="I30">
            <v>0</v>
          </cell>
          <cell r="AM30">
            <v>45108</v>
          </cell>
          <cell r="AN30" t="str">
            <v>Oui</v>
          </cell>
          <cell r="AQ30" t="str">
            <v>Déplacé interne</v>
          </cell>
          <cell r="BE30">
            <v>0</v>
          </cell>
          <cell r="BF30">
            <v>2</v>
          </cell>
          <cell r="BH30">
            <v>0</v>
          </cell>
          <cell r="BI30">
            <v>0</v>
          </cell>
          <cell r="BK30">
            <v>2</v>
          </cell>
          <cell r="BL30">
            <v>0</v>
          </cell>
          <cell r="BN30">
            <v>1</v>
          </cell>
          <cell r="BO30">
            <v>1</v>
          </cell>
          <cell r="BQ30">
            <v>0</v>
          </cell>
          <cell r="BR30">
            <v>0</v>
          </cell>
          <cell r="CC30">
            <v>6</v>
          </cell>
          <cell r="CF30">
            <v>6</v>
          </cell>
          <cell r="DE30" t="str">
            <v>Travail journalier</v>
          </cell>
          <cell r="DG30" t="str">
            <v>Non</v>
          </cell>
          <cell r="DI30" t="str">
            <v>Non</v>
          </cell>
          <cell r="DJ30" t="str">
            <v>Autre (préciser)</v>
          </cell>
          <cell r="DL30" t="str">
            <v>Oui</v>
          </cell>
          <cell r="DO30">
            <v>1</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F30">
            <v>1</v>
          </cell>
          <cell r="EI30">
            <v>2</v>
          </cell>
          <cell r="EJ30">
            <v>2</v>
          </cell>
          <cell r="EK30">
            <v>2</v>
          </cell>
          <cell r="EL30">
            <v>2</v>
          </cell>
          <cell r="FP30" t="str">
            <v>Sur une parcelle ou un abri qui lui appartient</v>
          </cell>
          <cell r="FR30" t="str">
            <v>Maison (construction non-durable délabrée)</v>
          </cell>
          <cell r="FU30" t="str">
            <v>Oui</v>
          </cell>
          <cell r="GE30" t="str">
            <v>Oui</v>
          </cell>
          <cell r="GH30" t="str">
            <v>Source améliorée (c'est-à-dire protégée de l'extérieur, p.ex. eau courante/robinet, puits creusé couvert, puits à pompe/forage, camion-citerne/charrette avec citerne, Kiosque/échoppe/boutique à eau, eau en bouteille; eau en sachet, etc. et eau de pluie)</v>
          </cell>
          <cell r="GK30" t="str">
            <v>Oui</v>
          </cell>
          <cell r="GL30" t="str">
            <v>Oui</v>
          </cell>
          <cell r="GM30" t="str">
            <v>Oui</v>
          </cell>
          <cell r="GN30" t="str">
            <v>Oui</v>
          </cell>
          <cell r="GO30" t="str">
            <v>Moins de 30 minutes</v>
          </cell>
          <cell r="GQ30">
            <v>0</v>
          </cell>
          <cell r="GR30">
            <v>0</v>
          </cell>
          <cell r="GS30">
            <v>0</v>
          </cell>
          <cell r="GT30">
            <v>0</v>
          </cell>
          <cell r="GU30">
            <v>0</v>
          </cell>
          <cell r="GV30">
            <v>0</v>
          </cell>
          <cell r="GW30">
            <v>0</v>
          </cell>
          <cell r="GX30">
            <v>0</v>
          </cell>
          <cell r="GY30">
            <v>1</v>
          </cell>
          <cell r="GZ30">
            <v>0</v>
          </cell>
          <cell r="HA30">
            <v>0</v>
          </cell>
          <cell r="HB30">
            <v>0</v>
          </cell>
          <cell r="HM30" t="str">
            <v>Non</v>
          </cell>
          <cell r="HO30" t="str">
            <v>Pas d'installation sanitaire/défécation à l'air libre</v>
          </cell>
          <cell r="HU30" t="str">
            <v>Structure de santé (centre, clinique, hôpital, etc.)</v>
          </cell>
          <cell r="HW30" t="str">
            <v>Structure de santé (centre, clinique, hôpital, etc.)</v>
          </cell>
          <cell r="HY30" t="str">
            <v>Moins de 1 heure</v>
          </cell>
          <cell r="HZ30" t="str">
            <v>Oui</v>
          </cell>
          <cell r="IB30" t="str">
            <v>Non</v>
          </cell>
          <cell r="IC30" t="str">
            <v>Non</v>
          </cell>
          <cell r="ID30" t="str">
            <v>Oui</v>
          </cell>
          <cell r="IG30" t="str">
            <v>Oui</v>
          </cell>
          <cell r="II30" t="str">
            <v>Non</v>
          </cell>
          <cell r="IO30">
            <v>0</v>
          </cell>
          <cell r="IP30">
            <v>0</v>
          </cell>
          <cell r="IQ30">
            <v>0</v>
          </cell>
          <cell r="IR30">
            <v>0</v>
          </cell>
          <cell r="IS30">
            <v>0</v>
          </cell>
          <cell r="IT30">
            <v>1</v>
          </cell>
          <cell r="IU30">
            <v>0</v>
          </cell>
          <cell r="IW30">
            <v>0</v>
          </cell>
          <cell r="IX30">
            <v>0</v>
          </cell>
          <cell r="IY30">
            <v>0</v>
          </cell>
          <cell r="IZ30">
            <v>0</v>
          </cell>
          <cell r="JA30">
            <v>0</v>
          </cell>
          <cell r="JB30">
            <v>1</v>
          </cell>
          <cell r="JC30">
            <v>0</v>
          </cell>
          <cell r="JE30">
            <v>1</v>
          </cell>
          <cell r="JF30">
            <v>0</v>
          </cell>
          <cell r="JG30">
            <v>0</v>
          </cell>
          <cell r="JH30">
            <v>0</v>
          </cell>
          <cell r="JI30">
            <v>0</v>
          </cell>
          <cell r="JJ30">
            <v>0</v>
          </cell>
          <cell r="JK30">
            <v>0</v>
          </cell>
          <cell r="JL30">
            <v>0</v>
          </cell>
          <cell r="JO30" t="str">
            <v>Pas d’école primaire fonctionnelle</v>
          </cell>
          <cell r="KD30">
            <v>1</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V30">
            <v>1</v>
          </cell>
          <cell r="KW30">
            <v>1</v>
          </cell>
          <cell r="KX30">
            <v>1</v>
          </cell>
          <cell r="KY30">
            <v>0</v>
          </cell>
          <cell r="KZ30">
            <v>0</v>
          </cell>
          <cell r="LA30">
            <v>0</v>
          </cell>
          <cell r="LD30">
            <v>0</v>
          </cell>
          <cell r="LE30">
            <v>1</v>
          </cell>
          <cell r="LG30">
            <v>0</v>
          </cell>
          <cell r="LH30">
            <v>0</v>
          </cell>
          <cell r="LI30">
            <v>0</v>
          </cell>
          <cell r="LJ30">
            <v>0</v>
          </cell>
          <cell r="LK30">
            <v>0</v>
          </cell>
          <cell r="LL30">
            <v>0</v>
          </cell>
          <cell r="LM30">
            <v>0</v>
          </cell>
          <cell r="LN30">
            <v>0</v>
          </cell>
          <cell r="LQ30">
            <v>0</v>
          </cell>
          <cell r="LR30">
            <v>1</v>
          </cell>
          <cell r="LS30">
            <v>0</v>
          </cell>
          <cell r="LT30">
            <v>0</v>
          </cell>
          <cell r="LU30">
            <v>0</v>
          </cell>
          <cell r="LV30">
            <v>0</v>
          </cell>
          <cell r="LW30">
            <v>0</v>
          </cell>
          <cell r="LX30">
            <v>0</v>
          </cell>
          <cell r="LY30">
            <v>0</v>
          </cell>
          <cell r="LZ30">
            <v>0</v>
          </cell>
          <cell r="MA30">
            <v>0</v>
          </cell>
          <cell r="MB30">
            <v>0</v>
          </cell>
          <cell r="MC30">
            <v>0</v>
          </cell>
          <cell r="MD30">
            <v>0</v>
          </cell>
          <cell r="MG30">
            <v>0</v>
          </cell>
          <cell r="MH30">
            <v>1</v>
          </cell>
          <cell r="MI30">
            <v>0</v>
          </cell>
          <cell r="MJ30">
            <v>0</v>
          </cell>
          <cell r="MK30">
            <v>0</v>
          </cell>
          <cell r="ML30">
            <v>0</v>
          </cell>
          <cell r="MM30">
            <v>0</v>
          </cell>
          <cell r="MN30">
            <v>0</v>
          </cell>
          <cell r="MO30">
            <v>0</v>
          </cell>
          <cell r="MP30">
            <v>0</v>
          </cell>
          <cell r="MQ30">
            <v>0</v>
          </cell>
          <cell r="MR30">
            <v>0</v>
          </cell>
          <cell r="MS30">
            <v>0</v>
          </cell>
          <cell r="MT30">
            <v>0</v>
          </cell>
          <cell r="MU30">
            <v>0</v>
          </cell>
          <cell r="NH30">
            <v>1</v>
          </cell>
          <cell r="NN30">
            <v>2.4</v>
          </cell>
          <cell r="QR30">
            <v>17</v>
          </cell>
          <cell r="QS30">
            <v>19</v>
          </cell>
        </row>
        <row r="31">
          <cell r="F31" t="str">
            <v>Oui</v>
          </cell>
          <cell r="I31">
            <v>0</v>
          </cell>
          <cell r="AM31">
            <v>45108</v>
          </cell>
          <cell r="AN31" t="str">
            <v>Oui</v>
          </cell>
          <cell r="AQ31" t="str">
            <v>Déplacé interne</v>
          </cell>
          <cell r="BE31">
            <v>0</v>
          </cell>
          <cell r="BF31">
            <v>0</v>
          </cell>
          <cell r="BH31">
            <v>0</v>
          </cell>
          <cell r="BI31">
            <v>0</v>
          </cell>
          <cell r="BK31">
            <v>4</v>
          </cell>
          <cell r="BL31">
            <v>4</v>
          </cell>
          <cell r="BN31">
            <v>1</v>
          </cell>
          <cell r="BO31">
            <v>1</v>
          </cell>
          <cell r="BQ31">
            <v>0</v>
          </cell>
          <cell r="BR31">
            <v>0</v>
          </cell>
          <cell r="CC31">
            <v>10</v>
          </cell>
          <cell r="CF31">
            <v>10</v>
          </cell>
          <cell r="DE31" t="str">
            <v>Travail journalier</v>
          </cell>
          <cell r="DG31" t="str">
            <v>Non</v>
          </cell>
          <cell r="DI31" t="str">
            <v>Oui</v>
          </cell>
          <cell r="DL31" t="str">
            <v>Oui</v>
          </cell>
          <cell r="DO31">
            <v>1</v>
          </cell>
          <cell r="DP31">
            <v>0</v>
          </cell>
          <cell r="DQ31">
            <v>0</v>
          </cell>
          <cell r="DR31">
            <v>1</v>
          </cell>
          <cell r="DS31">
            <v>0</v>
          </cell>
          <cell r="DT31">
            <v>0</v>
          </cell>
          <cell r="DU31">
            <v>0</v>
          </cell>
          <cell r="DV31">
            <v>1</v>
          </cell>
          <cell r="DW31">
            <v>0</v>
          </cell>
          <cell r="DX31">
            <v>0</v>
          </cell>
          <cell r="DY31">
            <v>0</v>
          </cell>
          <cell r="DZ31">
            <v>0</v>
          </cell>
          <cell r="EA31">
            <v>0</v>
          </cell>
          <cell r="EB31">
            <v>0</v>
          </cell>
          <cell r="EC31">
            <v>0</v>
          </cell>
          <cell r="ED31">
            <v>0</v>
          </cell>
          <cell r="EF31">
            <v>5</v>
          </cell>
          <cell r="EI31">
            <v>2</v>
          </cell>
          <cell r="EJ31">
            <v>2</v>
          </cell>
          <cell r="EK31">
            <v>2</v>
          </cell>
          <cell r="EL31">
            <v>2</v>
          </cell>
          <cell r="FP31" t="str">
            <v>Sur une parcelle ou un abri qui lui appartient</v>
          </cell>
          <cell r="FR31" t="str">
            <v>Maison (construction non-durable délabrée)</v>
          </cell>
          <cell r="FU31" t="str">
            <v>Oui</v>
          </cell>
          <cell r="GE31" t="str">
            <v>Oui</v>
          </cell>
          <cell r="GH31" t="str">
            <v>Source non-améliorée (c'est à dire non-protégée de l'extérieur, p.ex. puits creusé non-couvert/traditionnel, source naturelle non-aménagée, etc.)</v>
          </cell>
          <cell r="GK31" t="str">
            <v>Oui</v>
          </cell>
          <cell r="GL31" t="str">
            <v>Oui</v>
          </cell>
          <cell r="GM31" t="str">
            <v>Oui</v>
          </cell>
          <cell r="GN31" t="str">
            <v>Oui</v>
          </cell>
          <cell r="GO31" t="str">
            <v>Moins de 30 minutes</v>
          </cell>
          <cell r="GQ31">
            <v>0</v>
          </cell>
          <cell r="GR31">
            <v>0</v>
          </cell>
          <cell r="GS31">
            <v>0</v>
          </cell>
          <cell r="GT31">
            <v>0</v>
          </cell>
          <cell r="GU31">
            <v>0</v>
          </cell>
          <cell r="GV31">
            <v>0</v>
          </cell>
          <cell r="GW31">
            <v>0</v>
          </cell>
          <cell r="GX31">
            <v>0</v>
          </cell>
          <cell r="GY31">
            <v>1</v>
          </cell>
          <cell r="GZ31">
            <v>0</v>
          </cell>
          <cell r="HA31">
            <v>0</v>
          </cell>
          <cell r="HB31">
            <v>0</v>
          </cell>
          <cell r="HM31" t="str">
            <v>Non</v>
          </cell>
          <cell r="HO31" t="str">
            <v>Pas d'installation sanitaire/défécation à l'air libre</v>
          </cell>
          <cell r="HU31" t="str">
            <v>Structure de santé (centre, clinique, hôpital, etc.)</v>
          </cell>
          <cell r="HW31" t="str">
            <v>Structure de santé (centre, clinique, hôpital, etc.)</v>
          </cell>
          <cell r="HY31" t="str">
            <v>Moins de 1 heure</v>
          </cell>
          <cell r="HZ31" t="str">
            <v>Non</v>
          </cell>
          <cell r="IG31" t="str">
            <v>Oui</v>
          </cell>
          <cell r="II31" t="str">
            <v>Non</v>
          </cell>
          <cell r="IO31">
            <v>0</v>
          </cell>
          <cell r="IP31">
            <v>0</v>
          </cell>
          <cell r="IQ31">
            <v>0</v>
          </cell>
          <cell r="IR31">
            <v>0</v>
          </cell>
          <cell r="IS31">
            <v>0</v>
          </cell>
          <cell r="IT31">
            <v>1</v>
          </cell>
          <cell r="IU31">
            <v>0</v>
          </cell>
          <cell r="IW31">
            <v>0</v>
          </cell>
          <cell r="IX31">
            <v>0</v>
          </cell>
          <cell r="IY31">
            <v>0</v>
          </cell>
          <cell r="IZ31">
            <v>0</v>
          </cell>
          <cell r="JA31">
            <v>0</v>
          </cell>
          <cell r="JB31">
            <v>1</v>
          </cell>
          <cell r="JC31">
            <v>0</v>
          </cell>
          <cell r="JE31">
            <v>1</v>
          </cell>
          <cell r="JF31">
            <v>0</v>
          </cell>
          <cell r="JG31">
            <v>0</v>
          </cell>
          <cell r="JH31">
            <v>0</v>
          </cell>
          <cell r="JI31">
            <v>0</v>
          </cell>
          <cell r="JJ31">
            <v>0</v>
          </cell>
          <cell r="JK31">
            <v>0</v>
          </cell>
          <cell r="JL31">
            <v>0</v>
          </cell>
          <cell r="JO31" t="str">
            <v>Moins de 1 heure</v>
          </cell>
          <cell r="JP31" t="str">
            <v>Non</v>
          </cell>
          <cell r="JS31" t="str">
            <v>Tous</v>
          </cell>
          <cell r="JT31" t="str">
            <v>Toutes les filles de cet âge</v>
          </cell>
          <cell r="JU31" t="str">
            <v>Certains mais pas tous</v>
          </cell>
          <cell r="JV31" t="str">
            <v>Certaines mais pas toutes</v>
          </cell>
          <cell r="JZ31" t="str">
            <v>Manque de moyens pour payer l’école</v>
          </cell>
          <cell r="KD31">
            <v>1</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V31">
            <v>1</v>
          </cell>
          <cell r="KW31">
            <v>1</v>
          </cell>
          <cell r="KX31">
            <v>1</v>
          </cell>
          <cell r="KY31">
            <v>1</v>
          </cell>
          <cell r="KZ31">
            <v>0</v>
          </cell>
          <cell r="LA31">
            <v>0</v>
          </cell>
          <cell r="LD31">
            <v>0</v>
          </cell>
          <cell r="LE31">
            <v>1</v>
          </cell>
          <cell r="LG31">
            <v>0</v>
          </cell>
          <cell r="LH31">
            <v>0</v>
          </cell>
          <cell r="LI31">
            <v>0</v>
          </cell>
          <cell r="LJ31">
            <v>0</v>
          </cell>
          <cell r="LK31">
            <v>0</v>
          </cell>
          <cell r="LL31">
            <v>0</v>
          </cell>
          <cell r="LM31">
            <v>0</v>
          </cell>
          <cell r="LN31">
            <v>0</v>
          </cell>
          <cell r="LQ31">
            <v>0</v>
          </cell>
          <cell r="LR31">
            <v>1</v>
          </cell>
          <cell r="LS31">
            <v>1</v>
          </cell>
          <cell r="LT31">
            <v>0</v>
          </cell>
          <cell r="LU31">
            <v>0</v>
          </cell>
          <cell r="LV31">
            <v>0</v>
          </cell>
          <cell r="LW31">
            <v>0</v>
          </cell>
          <cell r="LX31">
            <v>0</v>
          </cell>
          <cell r="LY31">
            <v>0</v>
          </cell>
          <cell r="LZ31">
            <v>0</v>
          </cell>
          <cell r="MA31">
            <v>1</v>
          </cell>
          <cell r="MB31">
            <v>0</v>
          </cell>
          <cell r="MC31">
            <v>0</v>
          </cell>
          <cell r="MD31">
            <v>0</v>
          </cell>
          <cell r="MG31">
            <v>0</v>
          </cell>
          <cell r="MH31">
            <v>1</v>
          </cell>
          <cell r="MI31">
            <v>0</v>
          </cell>
          <cell r="MJ31">
            <v>0</v>
          </cell>
          <cell r="MK31">
            <v>0</v>
          </cell>
          <cell r="ML31">
            <v>0</v>
          </cell>
          <cell r="MM31">
            <v>0</v>
          </cell>
          <cell r="MN31">
            <v>0</v>
          </cell>
          <cell r="MO31">
            <v>0</v>
          </cell>
          <cell r="MP31">
            <v>0</v>
          </cell>
          <cell r="MQ31">
            <v>0</v>
          </cell>
          <cell r="MR31">
            <v>0</v>
          </cell>
          <cell r="MS31">
            <v>0</v>
          </cell>
          <cell r="MT31">
            <v>0</v>
          </cell>
          <cell r="MU31">
            <v>0</v>
          </cell>
          <cell r="NH31">
            <v>1</v>
          </cell>
          <cell r="NN31">
            <v>3</v>
          </cell>
          <cell r="QR31">
            <v>17</v>
          </cell>
          <cell r="QS31">
            <v>15</v>
          </cell>
        </row>
        <row r="32">
          <cell r="F32" t="str">
            <v>Oui</v>
          </cell>
          <cell r="I32">
            <v>0</v>
          </cell>
          <cell r="AM32">
            <v>45108</v>
          </cell>
          <cell r="AN32" t="str">
            <v>Oui</v>
          </cell>
          <cell r="AQ32" t="str">
            <v>Déplacé interne</v>
          </cell>
          <cell r="BE32">
            <v>0</v>
          </cell>
          <cell r="BF32">
            <v>0</v>
          </cell>
          <cell r="BH32">
            <v>2</v>
          </cell>
          <cell r="BI32">
            <v>1</v>
          </cell>
          <cell r="BK32">
            <v>5</v>
          </cell>
          <cell r="BL32">
            <v>1</v>
          </cell>
          <cell r="BN32">
            <v>0</v>
          </cell>
          <cell r="BO32">
            <v>0</v>
          </cell>
          <cell r="BQ32">
            <v>0</v>
          </cell>
          <cell r="BR32">
            <v>0</v>
          </cell>
          <cell r="CC32">
            <v>9</v>
          </cell>
          <cell r="CF32">
            <v>9</v>
          </cell>
          <cell r="DE32" t="str">
            <v>Travail journalier</v>
          </cell>
          <cell r="DG32" t="str">
            <v>Non</v>
          </cell>
          <cell r="DI32" t="str">
            <v>Non</v>
          </cell>
          <cell r="DJ32" t="str">
            <v>Le marché n'est plus fonctionnel</v>
          </cell>
          <cell r="DL32" t="str">
            <v>Non</v>
          </cell>
          <cell r="DO32">
            <v>0</v>
          </cell>
          <cell r="DP32">
            <v>0</v>
          </cell>
          <cell r="DQ32">
            <v>0</v>
          </cell>
          <cell r="DR32">
            <v>0</v>
          </cell>
          <cell r="DS32">
            <v>1</v>
          </cell>
          <cell r="DT32">
            <v>1</v>
          </cell>
          <cell r="DU32">
            <v>0</v>
          </cell>
          <cell r="DV32">
            <v>0</v>
          </cell>
          <cell r="DW32">
            <v>0</v>
          </cell>
          <cell r="DX32">
            <v>0</v>
          </cell>
          <cell r="DY32">
            <v>0</v>
          </cell>
          <cell r="DZ32">
            <v>0</v>
          </cell>
          <cell r="EA32">
            <v>0</v>
          </cell>
          <cell r="EB32">
            <v>0</v>
          </cell>
          <cell r="EC32">
            <v>0</v>
          </cell>
          <cell r="ED32">
            <v>0</v>
          </cell>
          <cell r="EF32">
            <v>0</v>
          </cell>
          <cell r="EK32">
            <v>1</v>
          </cell>
          <cell r="EL32">
            <v>1</v>
          </cell>
          <cell r="FP32" t="str">
            <v>Locataire (habite seul sur une parcelle qu'il loue)</v>
          </cell>
          <cell r="FR32" t="str">
            <v>Maison (construction non-durable délabrée)</v>
          </cell>
          <cell r="FU32" t="str">
            <v>Non</v>
          </cell>
          <cell r="GE32" t="str">
            <v>Non</v>
          </cell>
          <cell r="GH32" t="str">
            <v>Source améliorée (c'est-à-dire protégée de l'extérieur, p.ex. eau courante/robinet, puits creusé couvert, puits à pompe/forage, camion-citerne/charrette avec citerne, Kiosque/échoppe/boutique à eau, eau en bouteille; eau en sachet, etc. et eau de pluie)</v>
          </cell>
          <cell r="GK32" t="str">
            <v>Oui</v>
          </cell>
          <cell r="GL32" t="str">
            <v>Oui</v>
          </cell>
          <cell r="GM32" t="str">
            <v>Oui</v>
          </cell>
          <cell r="GN32" t="str">
            <v>Non</v>
          </cell>
          <cell r="GO32" t="str">
            <v>Moins de 30 minutes</v>
          </cell>
          <cell r="GQ32">
            <v>0</v>
          </cell>
          <cell r="GR32">
            <v>0</v>
          </cell>
          <cell r="GS32">
            <v>0</v>
          </cell>
          <cell r="GT32">
            <v>0</v>
          </cell>
          <cell r="GU32">
            <v>0</v>
          </cell>
          <cell r="GV32">
            <v>0</v>
          </cell>
          <cell r="GW32">
            <v>0</v>
          </cell>
          <cell r="GX32">
            <v>0</v>
          </cell>
          <cell r="GY32">
            <v>1</v>
          </cell>
          <cell r="GZ32">
            <v>0</v>
          </cell>
          <cell r="HA32">
            <v>0</v>
          </cell>
          <cell r="HB32">
            <v>0</v>
          </cell>
          <cell r="HM32" t="str">
            <v>Non</v>
          </cell>
          <cell r="HO32" t="str">
            <v>Pas d'installation sanitaire/défécation à l'air libre</v>
          </cell>
          <cell r="HU32" t="str">
            <v>Reste à la maison / se soigne soi-même</v>
          </cell>
          <cell r="HW32" t="str">
            <v>Reste à la maison / se soigne soi-même</v>
          </cell>
          <cell r="HY32" t="str">
            <v>Moins de 1 heure</v>
          </cell>
          <cell r="HZ32" t="str">
            <v>Non</v>
          </cell>
          <cell r="IB32" t="str">
            <v>Oui</v>
          </cell>
          <cell r="IC32" t="str">
            <v>Oui</v>
          </cell>
          <cell r="ID32" t="str">
            <v>Non</v>
          </cell>
          <cell r="IG32" t="str">
            <v>Non</v>
          </cell>
          <cell r="II32" t="str">
            <v>Non</v>
          </cell>
          <cell r="IO32">
            <v>0</v>
          </cell>
          <cell r="IP32">
            <v>0</v>
          </cell>
          <cell r="IQ32">
            <v>0</v>
          </cell>
          <cell r="IR32">
            <v>0</v>
          </cell>
          <cell r="IS32">
            <v>0</v>
          </cell>
          <cell r="IT32">
            <v>1</v>
          </cell>
          <cell r="IU32">
            <v>0</v>
          </cell>
          <cell r="IW32">
            <v>0</v>
          </cell>
          <cell r="IX32">
            <v>0</v>
          </cell>
          <cell r="IY32">
            <v>0</v>
          </cell>
          <cell r="IZ32">
            <v>0</v>
          </cell>
          <cell r="JA32">
            <v>1</v>
          </cell>
          <cell r="JB32">
            <v>0</v>
          </cell>
          <cell r="JC32">
            <v>0</v>
          </cell>
          <cell r="JE32">
            <v>1</v>
          </cell>
          <cell r="JF32">
            <v>0</v>
          </cell>
          <cell r="JG32">
            <v>0</v>
          </cell>
          <cell r="JH32">
            <v>0</v>
          </cell>
          <cell r="JI32">
            <v>0</v>
          </cell>
          <cell r="JJ32">
            <v>0</v>
          </cell>
          <cell r="JK32">
            <v>0</v>
          </cell>
          <cell r="JL32">
            <v>0</v>
          </cell>
          <cell r="JO32" t="str">
            <v>Moins de 1 heure</v>
          </cell>
          <cell r="JP32" t="str">
            <v>Non</v>
          </cell>
          <cell r="JS32" t="str">
            <v>Tous</v>
          </cell>
          <cell r="JT32" t="str">
            <v>Toutes les filles de cet âge</v>
          </cell>
          <cell r="JU32" t="str">
            <v>Aucun</v>
          </cell>
          <cell r="JV32" t="str">
            <v>Aucune</v>
          </cell>
          <cell r="JZ32" t="str">
            <v>Manque de moyens pour payer l’école</v>
          </cell>
          <cell r="KD32">
            <v>1</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V32">
            <v>1</v>
          </cell>
          <cell r="KW32">
            <v>0</v>
          </cell>
          <cell r="KX32">
            <v>0</v>
          </cell>
          <cell r="KY32">
            <v>1</v>
          </cell>
          <cell r="KZ32">
            <v>1</v>
          </cell>
          <cell r="LA32">
            <v>0</v>
          </cell>
          <cell r="LD32">
            <v>0</v>
          </cell>
          <cell r="LE32">
            <v>0</v>
          </cell>
          <cell r="LG32">
            <v>0</v>
          </cell>
          <cell r="LH32">
            <v>0</v>
          </cell>
          <cell r="LI32">
            <v>0</v>
          </cell>
          <cell r="LJ32">
            <v>0</v>
          </cell>
          <cell r="LK32">
            <v>0</v>
          </cell>
          <cell r="LL32">
            <v>0</v>
          </cell>
          <cell r="LM32">
            <v>0</v>
          </cell>
          <cell r="LN32">
            <v>0</v>
          </cell>
          <cell r="LQ32">
            <v>0</v>
          </cell>
          <cell r="LR32">
            <v>1</v>
          </cell>
          <cell r="LS32">
            <v>0</v>
          </cell>
          <cell r="LT32">
            <v>0</v>
          </cell>
          <cell r="LU32">
            <v>0</v>
          </cell>
          <cell r="LV32">
            <v>0</v>
          </cell>
          <cell r="LW32">
            <v>0</v>
          </cell>
          <cell r="LX32">
            <v>0</v>
          </cell>
          <cell r="LY32">
            <v>0</v>
          </cell>
          <cell r="LZ32">
            <v>0</v>
          </cell>
          <cell r="MA32">
            <v>0</v>
          </cell>
          <cell r="MB32">
            <v>0</v>
          </cell>
          <cell r="MC32">
            <v>0</v>
          </cell>
          <cell r="MD32">
            <v>0</v>
          </cell>
          <cell r="MG32">
            <v>0</v>
          </cell>
          <cell r="MH32">
            <v>1</v>
          </cell>
          <cell r="MI32">
            <v>1</v>
          </cell>
          <cell r="MJ32">
            <v>0</v>
          </cell>
          <cell r="MK32">
            <v>0</v>
          </cell>
          <cell r="ML32">
            <v>0</v>
          </cell>
          <cell r="MM32">
            <v>0</v>
          </cell>
          <cell r="MN32">
            <v>0</v>
          </cell>
          <cell r="MO32">
            <v>0</v>
          </cell>
          <cell r="MP32">
            <v>0</v>
          </cell>
          <cell r="MQ32">
            <v>0</v>
          </cell>
          <cell r="MR32">
            <v>0</v>
          </cell>
          <cell r="MS32">
            <v>0</v>
          </cell>
          <cell r="MT32">
            <v>0</v>
          </cell>
          <cell r="MU32">
            <v>0</v>
          </cell>
          <cell r="NH32">
            <v>1</v>
          </cell>
          <cell r="NN32">
            <v>3.7</v>
          </cell>
          <cell r="QR32">
            <v>14</v>
          </cell>
          <cell r="QS32">
            <v>27</v>
          </cell>
        </row>
        <row r="33">
          <cell r="F33" t="str">
            <v>Oui</v>
          </cell>
          <cell r="I33">
            <v>0</v>
          </cell>
          <cell r="AM33">
            <v>44958</v>
          </cell>
          <cell r="AN33" t="str">
            <v>Oui</v>
          </cell>
          <cell r="AQ33" t="str">
            <v>Résident / autochtone (pas déplacé depuis au moins 12 mois)</v>
          </cell>
          <cell r="AS33" t="str">
            <v>Oui</v>
          </cell>
          <cell r="BE33">
            <v>0</v>
          </cell>
          <cell r="BF33">
            <v>0</v>
          </cell>
          <cell r="BH33">
            <v>0</v>
          </cell>
          <cell r="BI33">
            <v>0</v>
          </cell>
          <cell r="BK33">
            <v>2</v>
          </cell>
          <cell r="BL33">
            <v>2</v>
          </cell>
          <cell r="BN33">
            <v>0</v>
          </cell>
          <cell r="BO33">
            <v>0</v>
          </cell>
          <cell r="BQ33">
            <v>1</v>
          </cell>
          <cell r="BR33">
            <v>1</v>
          </cell>
          <cell r="CC33">
            <v>6</v>
          </cell>
          <cell r="CF33">
            <v>6</v>
          </cell>
          <cell r="DE33" t="str">
            <v>Agriculture de rente</v>
          </cell>
          <cell r="DG33" t="str">
            <v>Oui</v>
          </cell>
          <cell r="DI33" t="str">
            <v>Ne sait pas</v>
          </cell>
          <cell r="DL33" t="str">
            <v>Non</v>
          </cell>
          <cell r="DO33">
            <v>0</v>
          </cell>
          <cell r="DP33">
            <v>0</v>
          </cell>
          <cell r="DQ33">
            <v>0</v>
          </cell>
          <cell r="DR33">
            <v>0</v>
          </cell>
          <cell r="DS33">
            <v>1</v>
          </cell>
          <cell r="DT33">
            <v>0</v>
          </cell>
          <cell r="DU33">
            <v>0</v>
          </cell>
          <cell r="DV33">
            <v>0</v>
          </cell>
          <cell r="DW33">
            <v>0</v>
          </cell>
          <cell r="DX33">
            <v>0</v>
          </cell>
          <cell r="DY33">
            <v>0</v>
          </cell>
          <cell r="DZ33">
            <v>0</v>
          </cell>
          <cell r="EA33">
            <v>0</v>
          </cell>
          <cell r="EB33">
            <v>0</v>
          </cell>
          <cell r="EC33">
            <v>0</v>
          </cell>
          <cell r="ED33">
            <v>0</v>
          </cell>
          <cell r="EF33">
            <v>3</v>
          </cell>
          <cell r="EI33">
            <v>2</v>
          </cell>
          <cell r="EJ33">
            <v>2</v>
          </cell>
          <cell r="EK33">
            <v>2</v>
          </cell>
          <cell r="EL33">
            <v>2</v>
          </cell>
          <cell r="FP33" t="str">
            <v>Sur une parcelle ou un abri qui lui appartient</v>
          </cell>
          <cell r="FR33" t="str">
            <v>Maison (construction durable)</v>
          </cell>
          <cell r="FU33" t="str">
            <v>Oui</v>
          </cell>
          <cell r="GE33" t="str">
            <v>Oui</v>
          </cell>
          <cell r="GH33" t="str">
            <v>Source non-améliorée (c'est à dire non-protégée de l'extérieur, p.ex. puits creusé non-couvert/traditionnel, source naturelle non-aménagée, etc.)</v>
          </cell>
          <cell r="GK33" t="str">
            <v>Oui</v>
          </cell>
          <cell r="GL33" t="str">
            <v>Oui</v>
          </cell>
          <cell r="GM33" t="str">
            <v>Oui</v>
          </cell>
          <cell r="GN33" t="str">
            <v>Oui</v>
          </cell>
          <cell r="GO33" t="str">
            <v>Moins de 30 minutes</v>
          </cell>
          <cell r="GQ33">
            <v>0</v>
          </cell>
          <cell r="GR33">
            <v>0</v>
          </cell>
          <cell r="GS33">
            <v>0</v>
          </cell>
          <cell r="GT33">
            <v>0</v>
          </cell>
          <cell r="GU33">
            <v>0</v>
          </cell>
          <cell r="GV33">
            <v>0</v>
          </cell>
          <cell r="GW33">
            <v>0</v>
          </cell>
          <cell r="GX33">
            <v>0</v>
          </cell>
          <cell r="GY33">
            <v>1</v>
          </cell>
          <cell r="GZ33">
            <v>0</v>
          </cell>
          <cell r="HA33">
            <v>0</v>
          </cell>
          <cell r="HB33">
            <v>0</v>
          </cell>
          <cell r="HM33" t="str">
            <v>Non</v>
          </cell>
          <cell r="HO33" t="str">
            <v>Pas d'installation sanitaire/défécation à l'air libre</v>
          </cell>
          <cell r="HU33" t="str">
            <v>Structure de santé (centre, clinique, hôpital, etc.)</v>
          </cell>
          <cell r="HW33" t="str">
            <v>Structure de santé (centre, clinique, hôpital, etc.)</v>
          </cell>
          <cell r="HY33" t="str">
            <v>Moins de 1 heure</v>
          </cell>
          <cell r="HZ33" t="str">
            <v>Non</v>
          </cell>
          <cell r="IG33" t="str">
            <v>Oui</v>
          </cell>
          <cell r="II33" t="str">
            <v>Non</v>
          </cell>
          <cell r="IO33">
            <v>0</v>
          </cell>
          <cell r="IP33">
            <v>0</v>
          </cell>
          <cell r="IQ33">
            <v>0</v>
          </cell>
          <cell r="IR33">
            <v>0</v>
          </cell>
          <cell r="IS33">
            <v>0</v>
          </cell>
          <cell r="IT33">
            <v>1</v>
          </cell>
          <cell r="IU33">
            <v>0</v>
          </cell>
          <cell r="IW33">
            <v>0</v>
          </cell>
          <cell r="IX33">
            <v>0</v>
          </cell>
          <cell r="IY33">
            <v>0</v>
          </cell>
          <cell r="IZ33">
            <v>0</v>
          </cell>
          <cell r="JA33">
            <v>0</v>
          </cell>
          <cell r="JB33">
            <v>1</v>
          </cell>
          <cell r="JC33">
            <v>0</v>
          </cell>
          <cell r="JE33">
            <v>1</v>
          </cell>
          <cell r="JF33">
            <v>0</v>
          </cell>
          <cell r="JG33">
            <v>0</v>
          </cell>
          <cell r="JH33">
            <v>0</v>
          </cell>
          <cell r="JI33">
            <v>0</v>
          </cell>
          <cell r="JJ33">
            <v>0</v>
          </cell>
          <cell r="JK33">
            <v>0</v>
          </cell>
          <cell r="JL33">
            <v>0</v>
          </cell>
          <cell r="JO33" t="str">
            <v>Pas d’école primaire fonctionnelle</v>
          </cell>
          <cell r="KD33">
            <v>1</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V33">
            <v>1</v>
          </cell>
          <cell r="KW33">
            <v>1</v>
          </cell>
          <cell r="KX33">
            <v>1</v>
          </cell>
          <cell r="KY33">
            <v>0</v>
          </cell>
          <cell r="KZ33">
            <v>0</v>
          </cell>
          <cell r="LA33">
            <v>0</v>
          </cell>
          <cell r="LD33">
            <v>0</v>
          </cell>
          <cell r="LE33">
            <v>0</v>
          </cell>
          <cell r="LG33">
            <v>0</v>
          </cell>
          <cell r="LH33">
            <v>0</v>
          </cell>
          <cell r="LI33">
            <v>0</v>
          </cell>
          <cell r="LJ33">
            <v>0</v>
          </cell>
          <cell r="LK33">
            <v>0</v>
          </cell>
          <cell r="LL33">
            <v>1</v>
          </cell>
          <cell r="LM33">
            <v>0</v>
          </cell>
          <cell r="LN33">
            <v>0</v>
          </cell>
          <cell r="LQ33">
            <v>0</v>
          </cell>
          <cell r="LR33">
            <v>1</v>
          </cell>
          <cell r="LS33">
            <v>0</v>
          </cell>
          <cell r="LT33">
            <v>0</v>
          </cell>
          <cell r="LU33">
            <v>0</v>
          </cell>
          <cell r="LV33">
            <v>0</v>
          </cell>
          <cell r="LW33">
            <v>0</v>
          </cell>
          <cell r="LX33">
            <v>0</v>
          </cell>
          <cell r="LY33">
            <v>0</v>
          </cell>
          <cell r="LZ33">
            <v>0</v>
          </cell>
          <cell r="MA33">
            <v>0</v>
          </cell>
          <cell r="MB33">
            <v>0</v>
          </cell>
          <cell r="MC33">
            <v>0</v>
          </cell>
          <cell r="MD33">
            <v>0</v>
          </cell>
          <cell r="MG33">
            <v>0</v>
          </cell>
          <cell r="MH33">
            <v>1</v>
          </cell>
          <cell r="MI33">
            <v>0</v>
          </cell>
          <cell r="MJ33">
            <v>0</v>
          </cell>
          <cell r="MK33">
            <v>0</v>
          </cell>
          <cell r="ML33">
            <v>0</v>
          </cell>
          <cell r="MM33">
            <v>0</v>
          </cell>
          <cell r="MN33">
            <v>0</v>
          </cell>
          <cell r="MO33">
            <v>0</v>
          </cell>
          <cell r="MP33">
            <v>0</v>
          </cell>
          <cell r="MQ33">
            <v>0</v>
          </cell>
          <cell r="MR33">
            <v>0</v>
          </cell>
          <cell r="MS33">
            <v>0</v>
          </cell>
          <cell r="MT33">
            <v>0</v>
          </cell>
          <cell r="MU33">
            <v>0</v>
          </cell>
          <cell r="NH33">
            <v>1</v>
          </cell>
          <cell r="NN33">
            <v>2.4</v>
          </cell>
          <cell r="QR33">
            <v>27</v>
          </cell>
          <cell r="QS33">
            <v>0</v>
          </cell>
        </row>
        <row r="34">
          <cell r="F34" t="str">
            <v>Oui</v>
          </cell>
          <cell r="I34">
            <v>0</v>
          </cell>
          <cell r="AM34">
            <v>45139</v>
          </cell>
          <cell r="AN34" t="str">
            <v>Oui</v>
          </cell>
          <cell r="AQ34" t="str">
            <v>Déplacé interne</v>
          </cell>
          <cell r="BE34">
            <v>2</v>
          </cell>
          <cell r="BF34">
            <v>1</v>
          </cell>
          <cell r="BH34">
            <v>0</v>
          </cell>
          <cell r="BI34">
            <v>1</v>
          </cell>
          <cell r="BK34">
            <v>1</v>
          </cell>
          <cell r="BL34">
            <v>1</v>
          </cell>
          <cell r="BN34">
            <v>1</v>
          </cell>
          <cell r="BO34">
            <v>1</v>
          </cell>
          <cell r="BQ34">
            <v>0</v>
          </cell>
          <cell r="BR34">
            <v>0</v>
          </cell>
          <cell r="CC34">
            <v>8</v>
          </cell>
          <cell r="CF34">
            <v>8</v>
          </cell>
          <cell r="DE34" t="str">
            <v>Travail journalier</v>
          </cell>
          <cell r="DG34" t="str">
            <v>Non</v>
          </cell>
          <cell r="DI34" t="str">
            <v>Non</v>
          </cell>
          <cell r="DJ34" t="str">
            <v>Les produits sur le marché sont trop chers pour le ménage</v>
          </cell>
          <cell r="DL34" t="str">
            <v>Oui</v>
          </cell>
          <cell r="DO34">
            <v>1</v>
          </cell>
          <cell r="DP34">
            <v>0</v>
          </cell>
          <cell r="DQ34">
            <v>0</v>
          </cell>
          <cell r="DR34">
            <v>0</v>
          </cell>
          <cell r="DS34">
            <v>0</v>
          </cell>
          <cell r="DT34">
            <v>0</v>
          </cell>
          <cell r="DU34">
            <v>0</v>
          </cell>
          <cell r="DV34">
            <v>1</v>
          </cell>
          <cell r="DW34">
            <v>0</v>
          </cell>
          <cell r="DX34">
            <v>0</v>
          </cell>
          <cell r="DY34">
            <v>0</v>
          </cell>
          <cell r="DZ34">
            <v>0</v>
          </cell>
          <cell r="EA34">
            <v>0</v>
          </cell>
          <cell r="EB34">
            <v>0</v>
          </cell>
          <cell r="EC34">
            <v>0</v>
          </cell>
          <cell r="ED34">
            <v>0</v>
          </cell>
          <cell r="EF34">
            <v>2</v>
          </cell>
          <cell r="EI34">
            <v>1</v>
          </cell>
          <cell r="EJ34">
            <v>1</v>
          </cell>
          <cell r="EK34">
            <v>1</v>
          </cell>
          <cell r="EL34">
            <v>1</v>
          </cell>
          <cell r="FP34" t="str">
            <v>Dans un site spontané</v>
          </cell>
          <cell r="FR34" t="str">
            <v>Maison (construction non-durable délabrée)</v>
          </cell>
          <cell r="FU34" t="str">
            <v>Oui</v>
          </cell>
          <cell r="GE34" t="str">
            <v>Ne sait pas</v>
          </cell>
          <cell r="GH34" t="str">
            <v>Source non-améliorée (c'est à dire non-protégée de l'extérieur, p.ex. puits creusé non-couvert/traditionnel, source naturelle non-aménagée, etc.)</v>
          </cell>
          <cell r="GK34" t="str">
            <v>Oui</v>
          </cell>
          <cell r="GL34" t="str">
            <v>Oui</v>
          </cell>
          <cell r="GM34" t="str">
            <v>Oui</v>
          </cell>
          <cell r="GN34" t="str">
            <v>Oui</v>
          </cell>
          <cell r="GO34" t="str">
            <v>Moins de 30 minutes</v>
          </cell>
          <cell r="GQ34">
            <v>0</v>
          </cell>
          <cell r="GR34">
            <v>0</v>
          </cell>
          <cell r="GS34">
            <v>0</v>
          </cell>
          <cell r="GT34">
            <v>0</v>
          </cell>
          <cell r="GU34">
            <v>0</v>
          </cell>
          <cell r="GV34">
            <v>0</v>
          </cell>
          <cell r="GW34">
            <v>0</v>
          </cell>
          <cell r="GX34">
            <v>0</v>
          </cell>
          <cell r="GY34">
            <v>1</v>
          </cell>
          <cell r="GZ34">
            <v>0</v>
          </cell>
          <cell r="HA34">
            <v>0</v>
          </cell>
          <cell r="HB34">
            <v>0</v>
          </cell>
          <cell r="HM34" t="str">
            <v>Non</v>
          </cell>
          <cell r="HO34" t="str">
            <v>Pas d'installation sanitaire/défécation à l'air libre</v>
          </cell>
          <cell r="HU34" t="str">
            <v>Structure de santé (centre, clinique, hôpital, etc.)</v>
          </cell>
          <cell r="HW34" t="str">
            <v>Structure de santé (centre, clinique, hôpital, etc.)</v>
          </cell>
          <cell r="HY34" t="str">
            <v>Moins de 1 heure</v>
          </cell>
          <cell r="HZ34" t="str">
            <v>Oui</v>
          </cell>
          <cell r="IB34" t="str">
            <v>Non</v>
          </cell>
          <cell r="IC34" t="str">
            <v>Oui</v>
          </cell>
          <cell r="ID34" t="str">
            <v>Oui</v>
          </cell>
          <cell r="IG34" t="str">
            <v>Oui</v>
          </cell>
          <cell r="II34" t="str">
            <v>Non</v>
          </cell>
          <cell r="IO34">
            <v>0</v>
          </cell>
          <cell r="IP34">
            <v>0</v>
          </cell>
          <cell r="IQ34">
            <v>0</v>
          </cell>
          <cell r="IR34">
            <v>0</v>
          </cell>
          <cell r="IS34">
            <v>0</v>
          </cell>
          <cell r="IT34">
            <v>1</v>
          </cell>
          <cell r="IU34">
            <v>0</v>
          </cell>
          <cell r="IW34">
            <v>0</v>
          </cell>
          <cell r="IX34">
            <v>0</v>
          </cell>
          <cell r="IY34">
            <v>0</v>
          </cell>
          <cell r="IZ34">
            <v>0</v>
          </cell>
          <cell r="JA34">
            <v>0</v>
          </cell>
          <cell r="JB34">
            <v>1</v>
          </cell>
          <cell r="JC34">
            <v>0</v>
          </cell>
          <cell r="JE34">
            <v>1</v>
          </cell>
          <cell r="JF34">
            <v>0</v>
          </cell>
          <cell r="JG34">
            <v>0</v>
          </cell>
          <cell r="JH34">
            <v>0</v>
          </cell>
          <cell r="JI34">
            <v>0</v>
          </cell>
          <cell r="JJ34">
            <v>0</v>
          </cell>
          <cell r="JK34">
            <v>0</v>
          </cell>
          <cell r="JL34">
            <v>0</v>
          </cell>
          <cell r="JO34" t="str">
            <v>Pas d’école primaire fonctionnelle</v>
          </cell>
          <cell r="KD34">
            <v>1</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V34">
            <v>1</v>
          </cell>
          <cell r="KW34">
            <v>1</v>
          </cell>
          <cell r="KX34">
            <v>1</v>
          </cell>
          <cell r="KY34">
            <v>0</v>
          </cell>
          <cell r="KZ34">
            <v>0</v>
          </cell>
          <cell r="LA34">
            <v>0</v>
          </cell>
          <cell r="LD34">
            <v>0</v>
          </cell>
          <cell r="LE34">
            <v>1</v>
          </cell>
          <cell r="LG34">
            <v>0</v>
          </cell>
          <cell r="LH34">
            <v>0</v>
          </cell>
          <cell r="LI34">
            <v>0</v>
          </cell>
          <cell r="LJ34">
            <v>0</v>
          </cell>
          <cell r="LK34">
            <v>0</v>
          </cell>
          <cell r="LL34">
            <v>0</v>
          </cell>
          <cell r="LM34">
            <v>0</v>
          </cell>
          <cell r="LN34">
            <v>0</v>
          </cell>
          <cell r="LQ34">
            <v>1</v>
          </cell>
          <cell r="LR34">
            <v>1</v>
          </cell>
          <cell r="LS34">
            <v>1</v>
          </cell>
          <cell r="LT34">
            <v>0</v>
          </cell>
          <cell r="LU34">
            <v>0</v>
          </cell>
          <cell r="LV34">
            <v>0</v>
          </cell>
          <cell r="LW34">
            <v>0</v>
          </cell>
          <cell r="LX34">
            <v>0</v>
          </cell>
          <cell r="LY34">
            <v>0</v>
          </cell>
          <cell r="LZ34">
            <v>0</v>
          </cell>
          <cell r="MA34">
            <v>0</v>
          </cell>
          <cell r="MB34">
            <v>0</v>
          </cell>
          <cell r="MC34">
            <v>0</v>
          </cell>
          <cell r="MD34">
            <v>0</v>
          </cell>
          <cell r="MG34">
            <v>0</v>
          </cell>
          <cell r="MH34">
            <v>1</v>
          </cell>
          <cell r="MI34">
            <v>0</v>
          </cell>
          <cell r="MJ34">
            <v>0</v>
          </cell>
          <cell r="MK34">
            <v>0</v>
          </cell>
          <cell r="ML34">
            <v>0</v>
          </cell>
          <cell r="MM34">
            <v>0</v>
          </cell>
          <cell r="MN34">
            <v>0</v>
          </cell>
          <cell r="MO34">
            <v>0</v>
          </cell>
          <cell r="MP34">
            <v>0</v>
          </cell>
          <cell r="MQ34">
            <v>0</v>
          </cell>
          <cell r="MR34">
            <v>0</v>
          </cell>
          <cell r="MS34">
            <v>0</v>
          </cell>
          <cell r="MT34">
            <v>0</v>
          </cell>
          <cell r="MU34">
            <v>0</v>
          </cell>
          <cell r="NH34">
            <v>1</v>
          </cell>
          <cell r="NN34">
            <v>2.4</v>
          </cell>
          <cell r="QR34">
            <v>13</v>
          </cell>
          <cell r="QS34">
            <v>14</v>
          </cell>
        </row>
        <row r="35">
          <cell r="F35" t="str">
            <v>Oui</v>
          </cell>
          <cell r="I35">
            <v>0</v>
          </cell>
          <cell r="AM35">
            <v>45139</v>
          </cell>
          <cell r="AN35" t="str">
            <v>Oui</v>
          </cell>
          <cell r="AQ35" t="str">
            <v>Déplacé interne</v>
          </cell>
          <cell r="BE35">
            <v>0</v>
          </cell>
          <cell r="BF35">
            <v>0</v>
          </cell>
          <cell r="BH35">
            <v>0</v>
          </cell>
          <cell r="BI35">
            <v>0</v>
          </cell>
          <cell r="BK35">
            <v>0</v>
          </cell>
          <cell r="BL35">
            <v>0</v>
          </cell>
          <cell r="BN35">
            <v>1</v>
          </cell>
          <cell r="BO35">
            <v>1</v>
          </cell>
          <cell r="BQ35">
            <v>0</v>
          </cell>
          <cell r="BR35">
            <v>0</v>
          </cell>
          <cell r="CC35">
            <v>2</v>
          </cell>
          <cell r="CF35">
            <v>2</v>
          </cell>
          <cell r="DE35" t="str">
            <v>Travail journalier</v>
          </cell>
          <cell r="DG35" t="str">
            <v>Non</v>
          </cell>
          <cell r="DI35" t="str">
            <v>Oui</v>
          </cell>
          <cell r="DL35" t="str">
            <v>Non</v>
          </cell>
          <cell r="DO35">
            <v>1</v>
          </cell>
          <cell r="DP35">
            <v>0</v>
          </cell>
          <cell r="DQ35">
            <v>0</v>
          </cell>
          <cell r="DR35">
            <v>0</v>
          </cell>
          <cell r="DS35">
            <v>0</v>
          </cell>
          <cell r="DT35">
            <v>0</v>
          </cell>
          <cell r="DU35">
            <v>0</v>
          </cell>
          <cell r="DV35">
            <v>1</v>
          </cell>
          <cell r="DW35">
            <v>0</v>
          </cell>
          <cell r="DX35">
            <v>0</v>
          </cell>
          <cell r="DY35">
            <v>0</v>
          </cell>
          <cell r="DZ35">
            <v>0</v>
          </cell>
          <cell r="EA35">
            <v>0</v>
          </cell>
          <cell r="EB35">
            <v>0</v>
          </cell>
          <cell r="EC35">
            <v>0</v>
          </cell>
          <cell r="ED35">
            <v>0</v>
          </cell>
          <cell r="EF35">
            <v>2</v>
          </cell>
          <cell r="EI35">
            <v>0</v>
          </cell>
          <cell r="EJ35">
            <v>0</v>
          </cell>
          <cell r="FP35" t="str">
            <v>Locataire (habite seul sur une parcelle qu'il loue)</v>
          </cell>
          <cell r="FR35" t="str">
            <v>Maison (construction non-durable délabrée)</v>
          </cell>
          <cell r="FU35" t="str">
            <v>Oui</v>
          </cell>
          <cell r="GE35" t="str">
            <v>Oui</v>
          </cell>
          <cell r="GH35" t="str">
            <v>Source non-améliorée (c'est à dire non-protégée de l'extérieur, p.ex. puits creusé non-couvert/traditionnel, source naturelle non-aménagée, etc.)</v>
          </cell>
          <cell r="GK35" t="str">
            <v>Oui</v>
          </cell>
          <cell r="GL35" t="str">
            <v>Oui</v>
          </cell>
          <cell r="GM35" t="str">
            <v>Oui</v>
          </cell>
          <cell r="GN35" t="str">
            <v>Oui</v>
          </cell>
          <cell r="GO35" t="str">
            <v>Moins de 30 minutes</v>
          </cell>
          <cell r="GQ35">
            <v>0</v>
          </cell>
          <cell r="GR35">
            <v>0</v>
          </cell>
          <cell r="GS35">
            <v>0</v>
          </cell>
          <cell r="GT35">
            <v>0</v>
          </cell>
          <cell r="GU35">
            <v>0</v>
          </cell>
          <cell r="GV35">
            <v>0</v>
          </cell>
          <cell r="GW35">
            <v>0</v>
          </cell>
          <cell r="GX35">
            <v>0</v>
          </cell>
          <cell r="GY35">
            <v>1</v>
          </cell>
          <cell r="GZ35">
            <v>0</v>
          </cell>
          <cell r="HA35">
            <v>0</v>
          </cell>
          <cell r="HB35">
            <v>0</v>
          </cell>
          <cell r="HM35" t="str">
            <v>Non</v>
          </cell>
          <cell r="HO35" t="str">
            <v>Pas d'installation sanitaire/défécation à l'air libre</v>
          </cell>
          <cell r="HU35" t="str">
            <v>Structure de santé (centre, clinique, hôpital, etc.)</v>
          </cell>
          <cell r="HW35" t="str">
            <v>Structure de santé (centre, clinique, hôpital, etc.)</v>
          </cell>
          <cell r="HY35" t="str">
            <v>Moins de 1 heure</v>
          </cell>
          <cell r="HZ35" t="str">
            <v>Non</v>
          </cell>
          <cell r="IG35" t="str">
            <v>Oui</v>
          </cell>
          <cell r="II35" t="str">
            <v>Non</v>
          </cell>
          <cell r="IO35">
            <v>0</v>
          </cell>
          <cell r="IP35">
            <v>0</v>
          </cell>
          <cell r="IQ35">
            <v>0</v>
          </cell>
          <cell r="IR35">
            <v>0</v>
          </cell>
          <cell r="IS35">
            <v>0</v>
          </cell>
          <cell r="IT35">
            <v>1</v>
          </cell>
          <cell r="IU35">
            <v>0</v>
          </cell>
          <cell r="IW35">
            <v>0</v>
          </cell>
          <cell r="IX35">
            <v>0</v>
          </cell>
          <cell r="IY35">
            <v>0</v>
          </cell>
          <cell r="IZ35">
            <v>0</v>
          </cell>
          <cell r="JA35">
            <v>0</v>
          </cell>
          <cell r="JB35">
            <v>1</v>
          </cell>
          <cell r="JC35">
            <v>0</v>
          </cell>
          <cell r="JE35">
            <v>1</v>
          </cell>
          <cell r="JF35">
            <v>0</v>
          </cell>
          <cell r="JG35">
            <v>0</v>
          </cell>
          <cell r="JH35">
            <v>0</v>
          </cell>
          <cell r="JI35">
            <v>0</v>
          </cell>
          <cell r="JJ35">
            <v>0</v>
          </cell>
          <cell r="JK35">
            <v>0</v>
          </cell>
          <cell r="JL35">
            <v>0</v>
          </cell>
          <cell r="JO35" t="str">
            <v>Pas d’école primaire fonctionnelle</v>
          </cell>
          <cell r="KD35">
            <v>1</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V35">
            <v>1</v>
          </cell>
          <cell r="KW35">
            <v>1</v>
          </cell>
          <cell r="KX35">
            <v>1</v>
          </cell>
          <cell r="KY35">
            <v>0</v>
          </cell>
          <cell r="KZ35">
            <v>0</v>
          </cell>
          <cell r="LA35">
            <v>0</v>
          </cell>
          <cell r="LD35">
            <v>0</v>
          </cell>
          <cell r="LE35">
            <v>1</v>
          </cell>
          <cell r="LG35">
            <v>0</v>
          </cell>
          <cell r="LH35">
            <v>0</v>
          </cell>
          <cell r="LI35">
            <v>0</v>
          </cell>
          <cell r="LJ35">
            <v>0</v>
          </cell>
          <cell r="LK35">
            <v>0</v>
          </cell>
          <cell r="LL35">
            <v>0</v>
          </cell>
          <cell r="LM35">
            <v>0</v>
          </cell>
          <cell r="LN35">
            <v>0</v>
          </cell>
          <cell r="LQ35">
            <v>0</v>
          </cell>
          <cell r="LR35">
            <v>0</v>
          </cell>
          <cell r="LS35">
            <v>0</v>
          </cell>
          <cell r="LT35">
            <v>0</v>
          </cell>
          <cell r="LU35">
            <v>0</v>
          </cell>
          <cell r="LV35">
            <v>1</v>
          </cell>
          <cell r="LW35">
            <v>0</v>
          </cell>
          <cell r="LX35">
            <v>0</v>
          </cell>
          <cell r="LY35">
            <v>0</v>
          </cell>
          <cell r="LZ35">
            <v>0</v>
          </cell>
          <cell r="MA35">
            <v>0</v>
          </cell>
          <cell r="MB35">
            <v>0</v>
          </cell>
          <cell r="MC35">
            <v>0</v>
          </cell>
          <cell r="MD35">
            <v>0</v>
          </cell>
          <cell r="MG35">
            <v>0</v>
          </cell>
          <cell r="MH35">
            <v>1</v>
          </cell>
          <cell r="MI35">
            <v>0</v>
          </cell>
          <cell r="MJ35">
            <v>0</v>
          </cell>
          <cell r="MK35">
            <v>0</v>
          </cell>
          <cell r="ML35">
            <v>0</v>
          </cell>
          <cell r="MM35">
            <v>0</v>
          </cell>
          <cell r="MN35">
            <v>0</v>
          </cell>
          <cell r="MO35">
            <v>0</v>
          </cell>
          <cell r="MP35">
            <v>0</v>
          </cell>
          <cell r="MQ35">
            <v>0</v>
          </cell>
          <cell r="MR35">
            <v>0</v>
          </cell>
          <cell r="MS35">
            <v>0</v>
          </cell>
          <cell r="MT35">
            <v>0</v>
          </cell>
          <cell r="MU35">
            <v>0</v>
          </cell>
          <cell r="NH35">
            <v>1</v>
          </cell>
          <cell r="NN35">
            <v>3.2</v>
          </cell>
          <cell r="QR35">
            <v>12</v>
          </cell>
          <cell r="QS35">
            <v>2</v>
          </cell>
        </row>
        <row r="36">
          <cell r="F36" t="str">
            <v>Oui</v>
          </cell>
          <cell r="I36">
            <v>0</v>
          </cell>
          <cell r="AM36">
            <v>45108</v>
          </cell>
          <cell r="AN36" t="str">
            <v>Oui</v>
          </cell>
          <cell r="AQ36" t="str">
            <v>Déplacé interne</v>
          </cell>
          <cell r="BE36">
            <v>0</v>
          </cell>
          <cell r="BF36">
            <v>0</v>
          </cell>
          <cell r="BH36">
            <v>0</v>
          </cell>
          <cell r="BI36">
            <v>0</v>
          </cell>
          <cell r="BK36">
            <v>3</v>
          </cell>
          <cell r="BL36">
            <v>2</v>
          </cell>
          <cell r="BN36">
            <v>1</v>
          </cell>
          <cell r="BO36">
            <v>1</v>
          </cell>
          <cell r="BQ36">
            <v>0</v>
          </cell>
          <cell r="BR36">
            <v>0</v>
          </cell>
          <cell r="CC36">
            <v>7</v>
          </cell>
          <cell r="CF36">
            <v>7</v>
          </cell>
          <cell r="DE36" t="str">
            <v>Travail journalier</v>
          </cell>
          <cell r="DG36" t="str">
            <v>Non</v>
          </cell>
          <cell r="DI36" t="str">
            <v>Non</v>
          </cell>
          <cell r="DJ36" t="str">
            <v>Les produits sur le marché sont trop chers pour le ménage</v>
          </cell>
          <cell r="DL36" t="str">
            <v>Non</v>
          </cell>
          <cell r="DO36">
            <v>1</v>
          </cell>
          <cell r="DP36">
            <v>0</v>
          </cell>
          <cell r="DQ36">
            <v>0</v>
          </cell>
          <cell r="DR36">
            <v>0</v>
          </cell>
          <cell r="DS36">
            <v>0</v>
          </cell>
          <cell r="DT36">
            <v>0</v>
          </cell>
          <cell r="DU36">
            <v>0</v>
          </cell>
          <cell r="DV36">
            <v>1</v>
          </cell>
          <cell r="DW36">
            <v>0</v>
          </cell>
          <cell r="DX36">
            <v>0</v>
          </cell>
          <cell r="DY36">
            <v>0</v>
          </cell>
          <cell r="DZ36">
            <v>0</v>
          </cell>
          <cell r="EA36">
            <v>0</v>
          </cell>
          <cell r="EB36">
            <v>0</v>
          </cell>
          <cell r="EC36">
            <v>0</v>
          </cell>
          <cell r="ED36">
            <v>0</v>
          </cell>
          <cell r="EF36">
            <v>3</v>
          </cell>
          <cell r="EI36">
            <v>1</v>
          </cell>
          <cell r="EJ36">
            <v>1</v>
          </cell>
          <cell r="EK36">
            <v>1</v>
          </cell>
          <cell r="EL36">
            <v>1</v>
          </cell>
          <cell r="FP36" t="str">
            <v>Sur une parcelle ou un abri qui lui appartient</v>
          </cell>
          <cell r="FR36" t="str">
            <v>Maison (construction non-durable délabrée)</v>
          </cell>
          <cell r="FU36" t="str">
            <v>Oui</v>
          </cell>
          <cell r="GE36" t="str">
            <v>Oui</v>
          </cell>
          <cell r="GH36" t="str">
            <v>Source non-améliorée (c'est à dire non-protégée de l'extérieur, p.ex. puits creusé non-couvert/traditionnel, source naturelle non-aménagée, etc.)</v>
          </cell>
          <cell r="GK36" t="str">
            <v>Oui</v>
          </cell>
          <cell r="GL36" t="str">
            <v>Oui</v>
          </cell>
          <cell r="GM36" t="str">
            <v>Oui</v>
          </cell>
          <cell r="GN36" t="str">
            <v>Oui</v>
          </cell>
          <cell r="GO36" t="str">
            <v>Moins de 30 minutes</v>
          </cell>
          <cell r="GQ36">
            <v>0</v>
          </cell>
          <cell r="GR36">
            <v>0</v>
          </cell>
          <cell r="GS36">
            <v>0</v>
          </cell>
          <cell r="GT36">
            <v>0</v>
          </cell>
          <cell r="GU36">
            <v>0</v>
          </cell>
          <cell r="GV36">
            <v>0</v>
          </cell>
          <cell r="GW36">
            <v>0</v>
          </cell>
          <cell r="GX36">
            <v>0</v>
          </cell>
          <cell r="GY36">
            <v>1</v>
          </cell>
          <cell r="GZ36">
            <v>0</v>
          </cell>
          <cell r="HA36">
            <v>0</v>
          </cell>
          <cell r="HB36">
            <v>0</v>
          </cell>
          <cell r="HM36" t="str">
            <v>Non</v>
          </cell>
          <cell r="HO36" t="str">
            <v>Pas d'installation sanitaire/défécation à l'air libre</v>
          </cell>
          <cell r="HU36" t="str">
            <v>Structure de santé (centre, clinique, hôpital, etc.)</v>
          </cell>
          <cell r="HW36" t="str">
            <v>Structure de santé (centre, clinique, hôpital, etc.)</v>
          </cell>
          <cell r="HY36" t="str">
            <v>Moins de 1 heure</v>
          </cell>
          <cell r="HZ36" t="str">
            <v>Non</v>
          </cell>
          <cell r="IG36" t="str">
            <v>Oui</v>
          </cell>
          <cell r="II36" t="str">
            <v>Non</v>
          </cell>
          <cell r="IO36">
            <v>0</v>
          </cell>
          <cell r="IP36">
            <v>0</v>
          </cell>
          <cell r="IQ36">
            <v>0</v>
          </cell>
          <cell r="IR36">
            <v>0</v>
          </cell>
          <cell r="IS36">
            <v>0</v>
          </cell>
          <cell r="IT36">
            <v>1</v>
          </cell>
          <cell r="IU36">
            <v>0</v>
          </cell>
          <cell r="IW36">
            <v>0</v>
          </cell>
          <cell r="IX36">
            <v>0</v>
          </cell>
          <cell r="IY36">
            <v>0</v>
          </cell>
          <cell r="IZ36">
            <v>0</v>
          </cell>
          <cell r="JA36">
            <v>0</v>
          </cell>
          <cell r="JB36">
            <v>1</v>
          </cell>
          <cell r="JC36">
            <v>0</v>
          </cell>
          <cell r="JE36">
            <v>1</v>
          </cell>
          <cell r="JF36">
            <v>0</v>
          </cell>
          <cell r="JG36">
            <v>0</v>
          </cell>
          <cell r="JH36">
            <v>0</v>
          </cell>
          <cell r="JI36">
            <v>0</v>
          </cell>
          <cell r="JJ36">
            <v>0</v>
          </cell>
          <cell r="JK36">
            <v>0</v>
          </cell>
          <cell r="JL36">
            <v>0</v>
          </cell>
          <cell r="JO36" t="str">
            <v>Moins de 1 heure</v>
          </cell>
          <cell r="JP36" t="str">
            <v>Non</v>
          </cell>
          <cell r="JS36" t="str">
            <v>Certains mais pas tous</v>
          </cell>
          <cell r="JT36" t="str">
            <v>Aucune</v>
          </cell>
          <cell r="JU36" t="str">
            <v>Certains mais pas tous</v>
          </cell>
          <cell r="JV36" t="str">
            <v>Certaines mais pas toutes</v>
          </cell>
          <cell r="JZ36" t="str">
            <v>Manque de moyens pour payer l’école</v>
          </cell>
          <cell r="KD36">
            <v>1</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V36">
            <v>1</v>
          </cell>
          <cell r="KW36">
            <v>1</v>
          </cell>
          <cell r="KX36">
            <v>1</v>
          </cell>
          <cell r="KY36">
            <v>0</v>
          </cell>
          <cell r="KZ36">
            <v>0</v>
          </cell>
          <cell r="LA36">
            <v>0</v>
          </cell>
          <cell r="LD36">
            <v>0</v>
          </cell>
          <cell r="LE36">
            <v>1</v>
          </cell>
          <cell r="LG36">
            <v>0</v>
          </cell>
          <cell r="LH36">
            <v>0</v>
          </cell>
          <cell r="LI36">
            <v>0</v>
          </cell>
          <cell r="LJ36">
            <v>0</v>
          </cell>
          <cell r="LK36">
            <v>0</v>
          </cell>
          <cell r="LL36">
            <v>0</v>
          </cell>
          <cell r="LM36">
            <v>0</v>
          </cell>
          <cell r="LN36">
            <v>0</v>
          </cell>
          <cell r="LQ36">
            <v>0</v>
          </cell>
          <cell r="LR36">
            <v>1</v>
          </cell>
          <cell r="LS36">
            <v>0</v>
          </cell>
          <cell r="LT36">
            <v>0</v>
          </cell>
          <cell r="LU36">
            <v>0</v>
          </cell>
          <cell r="LV36">
            <v>0</v>
          </cell>
          <cell r="LW36">
            <v>0</v>
          </cell>
          <cell r="LX36">
            <v>1</v>
          </cell>
          <cell r="LY36">
            <v>0</v>
          </cell>
          <cell r="LZ36">
            <v>0</v>
          </cell>
          <cell r="MA36">
            <v>0</v>
          </cell>
          <cell r="MB36">
            <v>0</v>
          </cell>
          <cell r="MC36">
            <v>0</v>
          </cell>
          <cell r="MD36">
            <v>0</v>
          </cell>
          <cell r="MG36">
            <v>0</v>
          </cell>
          <cell r="MH36">
            <v>1</v>
          </cell>
          <cell r="MI36">
            <v>0</v>
          </cell>
          <cell r="MJ36">
            <v>0</v>
          </cell>
          <cell r="MK36">
            <v>0</v>
          </cell>
          <cell r="ML36">
            <v>0</v>
          </cell>
          <cell r="MM36">
            <v>0</v>
          </cell>
          <cell r="MN36">
            <v>0</v>
          </cell>
          <cell r="MO36">
            <v>0</v>
          </cell>
          <cell r="MP36">
            <v>0</v>
          </cell>
          <cell r="MQ36">
            <v>0</v>
          </cell>
          <cell r="MR36">
            <v>0</v>
          </cell>
          <cell r="MS36">
            <v>0</v>
          </cell>
          <cell r="MT36">
            <v>0</v>
          </cell>
          <cell r="MU36">
            <v>0</v>
          </cell>
          <cell r="NH36">
            <v>1</v>
          </cell>
          <cell r="NN36">
            <v>2.9</v>
          </cell>
          <cell r="QR36">
            <v>14</v>
          </cell>
          <cell r="QS36">
            <v>10</v>
          </cell>
        </row>
        <row r="37">
          <cell r="F37" t="str">
            <v>Oui</v>
          </cell>
          <cell r="I37">
            <v>0</v>
          </cell>
          <cell r="AM37">
            <v>45108</v>
          </cell>
          <cell r="AN37" t="str">
            <v>Oui</v>
          </cell>
          <cell r="AQ37" t="str">
            <v>Déplacé interne</v>
          </cell>
          <cell r="BE37">
            <v>2</v>
          </cell>
          <cell r="BF37">
            <v>0</v>
          </cell>
          <cell r="BH37">
            <v>0</v>
          </cell>
          <cell r="BI37">
            <v>0</v>
          </cell>
          <cell r="BK37">
            <v>2</v>
          </cell>
          <cell r="BL37">
            <v>0</v>
          </cell>
          <cell r="BN37">
            <v>1</v>
          </cell>
          <cell r="BO37">
            <v>1</v>
          </cell>
          <cell r="BQ37">
            <v>0</v>
          </cell>
          <cell r="BR37">
            <v>0</v>
          </cell>
          <cell r="CC37">
            <v>6</v>
          </cell>
          <cell r="CF37">
            <v>6</v>
          </cell>
          <cell r="DE37" t="str">
            <v>Travail journalier</v>
          </cell>
          <cell r="DG37" t="str">
            <v>Oui</v>
          </cell>
          <cell r="DI37" t="str">
            <v>Non</v>
          </cell>
          <cell r="DJ37" t="str">
            <v>Le marché n'est plus fonctionnel</v>
          </cell>
          <cell r="DL37" t="str">
            <v>Non</v>
          </cell>
          <cell r="DO37">
            <v>1</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F37">
            <v>1</v>
          </cell>
          <cell r="EI37">
            <v>1</v>
          </cell>
          <cell r="EJ37">
            <v>1</v>
          </cell>
          <cell r="EK37">
            <v>1</v>
          </cell>
          <cell r="EL37">
            <v>1</v>
          </cell>
          <cell r="FP37" t="str">
            <v>Sur une parcelle ou un abri qui lui appartient</v>
          </cell>
          <cell r="FR37" t="str">
            <v>Maison (construction non-durable délabrée)</v>
          </cell>
          <cell r="FU37" t="str">
            <v>Oui</v>
          </cell>
          <cell r="GE37" t="str">
            <v>Oui</v>
          </cell>
          <cell r="GH37" t="str">
            <v>Source non-améliorée (c'est à dire non-protégée de l'extérieur, p.ex. puits creusé non-couvert/traditionnel, source naturelle non-aménagée, etc.)</v>
          </cell>
          <cell r="GK37" t="str">
            <v>Oui</v>
          </cell>
          <cell r="GL37" t="str">
            <v>Oui</v>
          </cell>
          <cell r="GM37" t="str">
            <v>Oui</v>
          </cell>
          <cell r="GN37" t="str">
            <v>Oui</v>
          </cell>
          <cell r="GO37" t="str">
            <v>Moins de 30 minutes</v>
          </cell>
          <cell r="GQ37">
            <v>0</v>
          </cell>
          <cell r="GR37">
            <v>0</v>
          </cell>
          <cell r="GS37">
            <v>0</v>
          </cell>
          <cell r="GT37">
            <v>0</v>
          </cell>
          <cell r="GU37">
            <v>0</v>
          </cell>
          <cell r="GV37">
            <v>0</v>
          </cell>
          <cell r="GW37">
            <v>0</v>
          </cell>
          <cell r="GX37">
            <v>0</v>
          </cell>
          <cell r="GY37">
            <v>1</v>
          </cell>
          <cell r="GZ37">
            <v>0</v>
          </cell>
          <cell r="HA37">
            <v>0</v>
          </cell>
          <cell r="HB37">
            <v>0</v>
          </cell>
          <cell r="HM37" t="str">
            <v>Non</v>
          </cell>
          <cell r="HO37" t="str">
            <v>Pas d'installation sanitaire/défécation à l'air libre</v>
          </cell>
          <cell r="HU37" t="str">
            <v>Structure de santé (centre, clinique, hôpital, etc.)</v>
          </cell>
          <cell r="HW37" t="str">
            <v>Structure de santé (centre, clinique, hôpital, etc.)</v>
          </cell>
          <cell r="HY37" t="str">
            <v>Moins de 1 heure</v>
          </cell>
          <cell r="HZ37" t="str">
            <v>Oui</v>
          </cell>
          <cell r="IB37" t="str">
            <v>Non</v>
          </cell>
          <cell r="IC37" t="str">
            <v>Non</v>
          </cell>
          <cell r="ID37" t="str">
            <v>Non</v>
          </cell>
          <cell r="IG37" t="str">
            <v>Oui</v>
          </cell>
          <cell r="II37" t="str">
            <v>Non</v>
          </cell>
          <cell r="IO37">
            <v>0</v>
          </cell>
          <cell r="IP37">
            <v>0</v>
          </cell>
          <cell r="IQ37">
            <v>0</v>
          </cell>
          <cell r="IR37">
            <v>0</v>
          </cell>
          <cell r="IS37">
            <v>0</v>
          </cell>
          <cell r="IT37">
            <v>1</v>
          </cell>
          <cell r="IU37">
            <v>0</v>
          </cell>
          <cell r="IW37">
            <v>0</v>
          </cell>
          <cell r="IX37">
            <v>0</v>
          </cell>
          <cell r="IY37">
            <v>0</v>
          </cell>
          <cell r="IZ37">
            <v>0</v>
          </cell>
          <cell r="JA37">
            <v>0</v>
          </cell>
          <cell r="JB37">
            <v>1</v>
          </cell>
          <cell r="JC37">
            <v>0</v>
          </cell>
          <cell r="JE37">
            <v>1</v>
          </cell>
          <cell r="JF37">
            <v>0</v>
          </cell>
          <cell r="JG37">
            <v>0</v>
          </cell>
          <cell r="JH37">
            <v>0</v>
          </cell>
          <cell r="JI37">
            <v>0</v>
          </cell>
          <cell r="JJ37">
            <v>0</v>
          </cell>
          <cell r="JK37">
            <v>0</v>
          </cell>
          <cell r="JL37">
            <v>0</v>
          </cell>
          <cell r="JO37" t="str">
            <v>Pas d’école primaire fonctionnelle</v>
          </cell>
          <cell r="KD37">
            <v>1</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V37">
            <v>1</v>
          </cell>
          <cell r="KW37">
            <v>1</v>
          </cell>
          <cell r="KX37">
            <v>1</v>
          </cell>
          <cell r="KY37">
            <v>0</v>
          </cell>
          <cell r="KZ37">
            <v>0</v>
          </cell>
          <cell r="LA37">
            <v>0</v>
          </cell>
          <cell r="LD37">
            <v>0</v>
          </cell>
          <cell r="LE37">
            <v>1</v>
          </cell>
          <cell r="LG37">
            <v>0</v>
          </cell>
          <cell r="LH37">
            <v>0</v>
          </cell>
          <cell r="LI37">
            <v>0</v>
          </cell>
          <cell r="LJ37">
            <v>0</v>
          </cell>
          <cell r="LK37">
            <v>0</v>
          </cell>
          <cell r="LL37">
            <v>0</v>
          </cell>
          <cell r="LM37">
            <v>0</v>
          </cell>
          <cell r="LN37">
            <v>0</v>
          </cell>
          <cell r="LQ37">
            <v>0</v>
          </cell>
          <cell r="LR37">
            <v>1</v>
          </cell>
          <cell r="LS37">
            <v>1</v>
          </cell>
          <cell r="LT37">
            <v>0</v>
          </cell>
          <cell r="LU37">
            <v>0</v>
          </cell>
          <cell r="LV37">
            <v>1</v>
          </cell>
          <cell r="LW37">
            <v>0</v>
          </cell>
          <cell r="LX37">
            <v>0</v>
          </cell>
          <cell r="LY37">
            <v>0</v>
          </cell>
          <cell r="LZ37">
            <v>0</v>
          </cell>
          <cell r="MA37">
            <v>0</v>
          </cell>
          <cell r="MB37">
            <v>0</v>
          </cell>
          <cell r="MC37">
            <v>0</v>
          </cell>
          <cell r="MD37">
            <v>0</v>
          </cell>
          <cell r="MG37">
            <v>0</v>
          </cell>
          <cell r="MH37">
            <v>1</v>
          </cell>
          <cell r="MI37">
            <v>0</v>
          </cell>
          <cell r="MJ37">
            <v>0</v>
          </cell>
          <cell r="MK37">
            <v>0</v>
          </cell>
          <cell r="ML37">
            <v>0</v>
          </cell>
          <cell r="MM37">
            <v>0</v>
          </cell>
          <cell r="MN37">
            <v>0</v>
          </cell>
          <cell r="MO37">
            <v>0</v>
          </cell>
          <cell r="MP37">
            <v>0</v>
          </cell>
          <cell r="MQ37">
            <v>0</v>
          </cell>
          <cell r="MR37">
            <v>0</v>
          </cell>
          <cell r="MS37">
            <v>0</v>
          </cell>
          <cell r="MT37">
            <v>0</v>
          </cell>
          <cell r="MU37">
            <v>0</v>
          </cell>
          <cell r="NH37">
            <v>1</v>
          </cell>
          <cell r="NN37">
            <v>2.9</v>
          </cell>
          <cell r="QR37">
            <v>18</v>
          </cell>
          <cell r="QS37">
            <v>5</v>
          </cell>
        </row>
        <row r="38">
          <cell r="F38" t="str">
            <v>Oui</v>
          </cell>
          <cell r="I38">
            <v>0</v>
          </cell>
          <cell r="AM38">
            <v>45139</v>
          </cell>
          <cell r="AN38" t="str">
            <v>Oui</v>
          </cell>
          <cell r="AQ38" t="str">
            <v>Déplacé interne</v>
          </cell>
          <cell r="BE38">
            <v>1</v>
          </cell>
          <cell r="BF38">
            <v>0</v>
          </cell>
          <cell r="BH38">
            <v>0</v>
          </cell>
          <cell r="BI38">
            <v>0</v>
          </cell>
          <cell r="BK38">
            <v>4</v>
          </cell>
          <cell r="BL38">
            <v>0</v>
          </cell>
          <cell r="BN38">
            <v>1</v>
          </cell>
          <cell r="BO38">
            <v>1</v>
          </cell>
          <cell r="BQ38">
            <v>0</v>
          </cell>
          <cell r="BR38">
            <v>0</v>
          </cell>
          <cell r="CC38">
            <v>7</v>
          </cell>
          <cell r="CF38">
            <v>7</v>
          </cell>
          <cell r="DE38" t="str">
            <v>Travail journalier</v>
          </cell>
          <cell r="DG38" t="str">
            <v>Non</v>
          </cell>
          <cell r="DI38" t="str">
            <v>Non</v>
          </cell>
          <cell r="DJ38" t="str">
            <v>Autre (préciser)</v>
          </cell>
          <cell r="DL38" t="str">
            <v>Non</v>
          </cell>
          <cell r="DO38">
            <v>0</v>
          </cell>
          <cell r="DP38">
            <v>0</v>
          </cell>
          <cell r="DQ38">
            <v>0</v>
          </cell>
          <cell r="DR38">
            <v>0</v>
          </cell>
          <cell r="DS38">
            <v>1</v>
          </cell>
          <cell r="DT38">
            <v>0</v>
          </cell>
          <cell r="DU38">
            <v>0</v>
          </cell>
          <cell r="DV38">
            <v>1</v>
          </cell>
          <cell r="DW38">
            <v>0</v>
          </cell>
          <cell r="DX38">
            <v>0</v>
          </cell>
          <cell r="DY38">
            <v>0</v>
          </cell>
          <cell r="DZ38">
            <v>0</v>
          </cell>
          <cell r="EA38">
            <v>0</v>
          </cell>
          <cell r="EB38">
            <v>0</v>
          </cell>
          <cell r="EC38">
            <v>0</v>
          </cell>
          <cell r="ED38">
            <v>0</v>
          </cell>
          <cell r="EF38">
            <v>1</v>
          </cell>
          <cell r="EI38">
            <v>1</v>
          </cell>
          <cell r="EJ38">
            <v>1</v>
          </cell>
          <cell r="EK38">
            <v>1</v>
          </cell>
          <cell r="EL38">
            <v>1</v>
          </cell>
          <cell r="FP38" t="str">
            <v>Sur une parcelle ou un abri qui lui appartient</v>
          </cell>
          <cell r="FR38" t="str">
            <v>Maison (construction non-durable délabrée)</v>
          </cell>
          <cell r="FU38" t="str">
            <v>Oui</v>
          </cell>
          <cell r="GE38" t="str">
            <v>Oui</v>
          </cell>
          <cell r="GH38" t="str">
            <v>Source non-améliorée (c'est à dire non-protégée de l'extérieur, p.ex. puits creusé non-couvert/traditionnel, source naturelle non-aménagée, etc.)</v>
          </cell>
          <cell r="GK38" t="str">
            <v>Oui</v>
          </cell>
          <cell r="GL38" t="str">
            <v>Oui</v>
          </cell>
          <cell r="GM38" t="str">
            <v>Oui</v>
          </cell>
          <cell r="GN38" t="str">
            <v>Oui</v>
          </cell>
          <cell r="GO38" t="str">
            <v>Moins de 30 minutes</v>
          </cell>
          <cell r="GQ38">
            <v>0</v>
          </cell>
          <cell r="GR38">
            <v>0</v>
          </cell>
          <cell r="GS38">
            <v>0</v>
          </cell>
          <cell r="GT38">
            <v>0</v>
          </cell>
          <cell r="GU38">
            <v>0</v>
          </cell>
          <cell r="GV38">
            <v>0</v>
          </cell>
          <cell r="GW38">
            <v>0</v>
          </cell>
          <cell r="GX38">
            <v>0</v>
          </cell>
          <cell r="GY38">
            <v>1</v>
          </cell>
          <cell r="GZ38">
            <v>0</v>
          </cell>
          <cell r="HA38">
            <v>0</v>
          </cell>
          <cell r="HB38">
            <v>0</v>
          </cell>
          <cell r="HM38" t="str">
            <v>Non</v>
          </cell>
          <cell r="HO38" t="str">
            <v>Pas d'installation sanitaire/défécation à l'air libre</v>
          </cell>
          <cell r="HU38" t="str">
            <v>Structure de santé (centre, clinique, hôpital, etc.)</v>
          </cell>
          <cell r="HW38" t="str">
            <v>Structure de santé (centre, clinique, hôpital, etc.)</v>
          </cell>
          <cell r="HY38" t="str">
            <v>Moins de 1 heure</v>
          </cell>
          <cell r="HZ38" t="str">
            <v>Non</v>
          </cell>
          <cell r="IB38" t="str">
            <v>Non</v>
          </cell>
          <cell r="IC38" t="str">
            <v>Oui</v>
          </cell>
          <cell r="ID38" t="str">
            <v>Oui</v>
          </cell>
          <cell r="IG38" t="str">
            <v>Non</v>
          </cell>
          <cell r="II38" t="str">
            <v>Non</v>
          </cell>
          <cell r="IO38">
            <v>0</v>
          </cell>
          <cell r="IP38">
            <v>0</v>
          </cell>
          <cell r="IQ38">
            <v>0</v>
          </cell>
          <cell r="IR38">
            <v>0</v>
          </cell>
          <cell r="IS38">
            <v>0</v>
          </cell>
          <cell r="IT38">
            <v>1</v>
          </cell>
          <cell r="IU38">
            <v>0</v>
          </cell>
          <cell r="IW38">
            <v>0</v>
          </cell>
          <cell r="IX38">
            <v>0</v>
          </cell>
          <cell r="IY38">
            <v>0</v>
          </cell>
          <cell r="IZ38">
            <v>0</v>
          </cell>
          <cell r="JA38">
            <v>0</v>
          </cell>
          <cell r="JB38">
            <v>1</v>
          </cell>
          <cell r="JC38">
            <v>0</v>
          </cell>
          <cell r="JE38">
            <v>1</v>
          </cell>
          <cell r="JF38">
            <v>0</v>
          </cell>
          <cell r="JG38">
            <v>0</v>
          </cell>
          <cell r="JH38">
            <v>0</v>
          </cell>
          <cell r="JI38">
            <v>0</v>
          </cell>
          <cell r="JJ38">
            <v>0</v>
          </cell>
          <cell r="JK38">
            <v>0</v>
          </cell>
          <cell r="JL38">
            <v>0</v>
          </cell>
          <cell r="JO38" t="str">
            <v>Pas d’école primaire fonctionnelle</v>
          </cell>
          <cell r="KD38">
            <v>1</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V38">
            <v>0</v>
          </cell>
          <cell r="KW38">
            <v>1</v>
          </cell>
          <cell r="KX38">
            <v>1</v>
          </cell>
          <cell r="KY38">
            <v>0</v>
          </cell>
          <cell r="KZ38">
            <v>0</v>
          </cell>
          <cell r="LA38">
            <v>0</v>
          </cell>
          <cell r="LD38">
            <v>0</v>
          </cell>
          <cell r="LE38">
            <v>1</v>
          </cell>
          <cell r="LG38">
            <v>0</v>
          </cell>
          <cell r="LH38">
            <v>0</v>
          </cell>
          <cell r="LI38">
            <v>0</v>
          </cell>
          <cell r="LJ38">
            <v>0</v>
          </cell>
          <cell r="LK38">
            <v>0</v>
          </cell>
          <cell r="LL38">
            <v>0</v>
          </cell>
          <cell r="LM38">
            <v>0</v>
          </cell>
          <cell r="LN38">
            <v>0</v>
          </cell>
          <cell r="LQ38">
            <v>0</v>
          </cell>
          <cell r="LR38">
            <v>1</v>
          </cell>
          <cell r="LS38">
            <v>1</v>
          </cell>
          <cell r="LT38">
            <v>0</v>
          </cell>
          <cell r="LU38">
            <v>0</v>
          </cell>
          <cell r="LV38">
            <v>0</v>
          </cell>
          <cell r="LW38">
            <v>0</v>
          </cell>
          <cell r="LX38">
            <v>0</v>
          </cell>
          <cell r="LY38">
            <v>0</v>
          </cell>
          <cell r="LZ38">
            <v>0</v>
          </cell>
          <cell r="MA38">
            <v>0</v>
          </cell>
          <cell r="MB38">
            <v>0</v>
          </cell>
          <cell r="MC38">
            <v>0</v>
          </cell>
          <cell r="MD38">
            <v>0</v>
          </cell>
          <cell r="MG38">
            <v>0</v>
          </cell>
          <cell r="MH38">
            <v>1</v>
          </cell>
          <cell r="MI38">
            <v>0</v>
          </cell>
          <cell r="MJ38">
            <v>0</v>
          </cell>
          <cell r="MK38">
            <v>0</v>
          </cell>
          <cell r="ML38">
            <v>0</v>
          </cell>
          <cell r="MM38">
            <v>0</v>
          </cell>
          <cell r="MN38">
            <v>0</v>
          </cell>
          <cell r="MO38">
            <v>0</v>
          </cell>
          <cell r="MP38">
            <v>0</v>
          </cell>
          <cell r="MQ38">
            <v>0</v>
          </cell>
          <cell r="MR38">
            <v>0</v>
          </cell>
          <cell r="MS38">
            <v>0</v>
          </cell>
          <cell r="MT38">
            <v>0</v>
          </cell>
          <cell r="MU38">
            <v>0</v>
          </cell>
          <cell r="NH38">
            <v>1</v>
          </cell>
          <cell r="NN38">
            <v>3.1</v>
          </cell>
          <cell r="QR38">
            <v>10</v>
          </cell>
          <cell r="QS38">
            <v>14</v>
          </cell>
        </row>
        <row r="39">
          <cell r="F39" t="str">
            <v>Oui</v>
          </cell>
          <cell r="I39">
            <v>0</v>
          </cell>
          <cell r="AM39">
            <v>45200</v>
          </cell>
          <cell r="AN39" t="str">
            <v>Oui</v>
          </cell>
          <cell r="AQ39" t="str">
            <v>Déplacé interne</v>
          </cell>
          <cell r="BE39">
            <v>0</v>
          </cell>
          <cell r="BF39">
            <v>0</v>
          </cell>
          <cell r="BH39">
            <v>0</v>
          </cell>
          <cell r="BI39">
            <v>0</v>
          </cell>
          <cell r="BK39">
            <v>3</v>
          </cell>
          <cell r="BL39">
            <v>2</v>
          </cell>
          <cell r="BN39">
            <v>0</v>
          </cell>
          <cell r="BO39">
            <v>2</v>
          </cell>
          <cell r="BQ39">
            <v>0</v>
          </cell>
          <cell r="BR39">
            <v>0</v>
          </cell>
          <cell r="CC39">
            <v>7</v>
          </cell>
          <cell r="CF39">
            <v>7</v>
          </cell>
          <cell r="DE39" t="str">
            <v>Travail journalier</v>
          </cell>
          <cell r="DG39" t="str">
            <v>Non</v>
          </cell>
          <cell r="DI39" t="str">
            <v>Non</v>
          </cell>
          <cell r="DJ39" t="str">
            <v>Le marché n'est pas situé à distance de marche / est trop loin</v>
          </cell>
          <cell r="DL39" t="str">
            <v>Non</v>
          </cell>
          <cell r="DO39">
            <v>0</v>
          </cell>
          <cell r="DP39">
            <v>0</v>
          </cell>
          <cell r="DQ39">
            <v>1</v>
          </cell>
          <cell r="DR39">
            <v>0</v>
          </cell>
          <cell r="DS39">
            <v>1</v>
          </cell>
          <cell r="DT39">
            <v>1</v>
          </cell>
          <cell r="DU39">
            <v>0</v>
          </cell>
          <cell r="DV39">
            <v>0</v>
          </cell>
          <cell r="DW39">
            <v>0</v>
          </cell>
          <cell r="DX39">
            <v>0</v>
          </cell>
          <cell r="DY39">
            <v>0</v>
          </cell>
          <cell r="DZ39">
            <v>0</v>
          </cell>
          <cell r="EA39">
            <v>0</v>
          </cell>
          <cell r="EB39">
            <v>0</v>
          </cell>
          <cell r="EC39">
            <v>0</v>
          </cell>
          <cell r="ED39">
            <v>0</v>
          </cell>
          <cell r="EF39">
            <v>0</v>
          </cell>
          <cell r="EI39">
            <v>0</v>
          </cell>
          <cell r="EJ39">
            <v>1</v>
          </cell>
          <cell r="EK39">
            <v>1</v>
          </cell>
          <cell r="EL39">
            <v>1</v>
          </cell>
          <cell r="FP39" t="str">
            <v>En famille d'accueil</v>
          </cell>
          <cell r="FR39" t="str">
            <v>Abri d'urgence (non-durable, construit à partir des matériaux disponibles en urgence)</v>
          </cell>
          <cell r="FU39" t="str">
            <v>Non</v>
          </cell>
          <cell r="GE39" t="str">
            <v>Non</v>
          </cell>
          <cell r="GH39" t="str">
            <v>Source améliorée (c'est-à-dire protégée de l'extérieur, p.ex. eau courante/robinet, puits creusé couvert, puits à pompe/forage, camion-citerne/charrette avec citerne, Kiosque/échoppe/boutique à eau, eau en bouteille; eau en sachet, etc. et eau de pluie)</v>
          </cell>
          <cell r="GK39" t="str">
            <v>Oui</v>
          </cell>
          <cell r="GL39" t="str">
            <v>Oui</v>
          </cell>
          <cell r="GM39" t="str">
            <v>Oui</v>
          </cell>
          <cell r="GN39" t="str">
            <v>Non</v>
          </cell>
          <cell r="GO39" t="str">
            <v>Moins de 30 minutes</v>
          </cell>
          <cell r="GQ39">
            <v>0</v>
          </cell>
          <cell r="GR39">
            <v>0</v>
          </cell>
          <cell r="GS39">
            <v>0</v>
          </cell>
          <cell r="GT39">
            <v>0</v>
          </cell>
          <cell r="GU39">
            <v>0</v>
          </cell>
          <cell r="GV39">
            <v>0</v>
          </cell>
          <cell r="GW39">
            <v>0</v>
          </cell>
          <cell r="GX39">
            <v>0</v>
          </cell>
          <cell r="GY39">
            <v>1</v>
          </cell>
          <cell r="GZ39">
            <v>0</v>
          </cell>
          <cell r="HA39">
            <v>0</v>
          </cell>
          <cell r="HB39">
            <v>0</v>
          </cell>
          <cell r="HM39" t="str">
            <v>Non</v>
          </cell>
          <cell r="HO39" t="str">
            <v>Pas d'installation sanitaire/défécation à l'air libre</v>
          </cell>
          <cell r="HU39" t="str">
            <v>Reste à la maison / se soigne soi-même</v>
          </cell>
          <cell r="HW39" t="str">
            <v>Structure de santé (centre, clinique, hôpital, etc.)</v>
          </cell>
          <cell r="HY39" t="str">
            <v>Entre 1 heure et 2 heures</v>
          </cell>
          <cell r="HZ39" t="str">
            <v>Non</v>
          </cell>
          <cell r="IG39" t="str">
            <v>Non</v>
          </cell>
          <cell r="II39" t="str">
            <v>Non</v>
          </cell>
          <cell r="IO39">
            <v>0</v>
          </cell>
          <cell r="IP39">
            <v>0</v>
          </cell>
          <cell r="IQ39">
            <v>0</v>
          </cell>
          <cell r="IR39">
            <v>0</v>
          </cell>
          <cell r="IS39">
            <v>0</v>
          </cell>
          <cell r="IT39">
            <v>1</v>
          </cell>
          <cell r="IU39">
            <v>0</v>
          </cell>
          <cell r="IW39">
            <v>0</v>
          </cell>
          <cell r="IX39">
            <v>0</v>
          </cell>
          <cell r="IY39">
            <v>0</v>
          </cell>
          <cell r="IZ39">
            <v>0</v>
          </cell>
          <cell r="JA39">
            <v>0</v>
          </cell>
          <cell r="JB39">
            <v>1</v>
          </cell>
          <cell r="JC39">
            <v>0</v>
          </cell>
          <cell r="JE39">
            <v>1</v>
          </cell>
          <cell r="JF39">
            <v>0</v>
          </cell>
          <cell r="JG39">
            <v>0</v>
          </cell>
          <cell r="JH39">
            <v>0</v>
          </cell>
          <cell r="JI39">
            <v>0</v>
          </cell>
          <cell r="JJ39">
            <v>0</v>
          </cell>
          <cell r="JK39">
            <v>0</v>
          </cell>
          <cell r="JL39">
            <v>0</v>
          </cell>
          <cell r="JO39" t="str">
            <v>Moins de 1 heure</v>
          </cell>
          <cell r="JP39" t="str">
            <v>Non</v>
          </cell>
          <cell r="JS39" t="str">
            <v>Aucun</v>
          </cell>
          <cell r="JT39" t="str">
            <v>Aucune</v>
          </cell>
          <cell r="JU39" t="str">
            <v>Aucun</v>
          </cell>
          <cell r="JV39" t="str">
            <v>Aucune</v>
          </cell>
          <cell r="JZ39" t="str">
            <v>Interruption suite à un déplacement / retour</v>
          </cell>
          <cell r="KD39">
            <v>1</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V39">
            <v>1</v>
          </cell>
          <cell r="KW39">
            <v>0</v>
          </cell>
          <cell r="KX39">
            <v>0</v>
          </cell>
          <cell r="KY39">
            <v>1</v>
          </cell>
          <cell r="KZ39">
            <v>1</v>
          </cell>
          <cell r="LA39">
            <v>0</v>
          </cell>
          <cell r="LD39">
            <v>0</v>
          </cell>
          <cell r="LE39">
            <v>0</v>
          </cell>
          <cell r="LG39">
            <v>0</v>
          </cell>
          <cell r="LH39">
            <v>0</v>
          </cell>
          <cell r="LI39">
            <v>0</v>
          </cell>
          <cell r="LJ39">
            <v>0</v>
          </cell>
          <cell r="LK39">
            <v>0</v>
          </cell>
          <cell r="LL39">
            <v>0</v>
          </cell>
          <cell r="LM39">
            <v>0</v>
          </cell>
          <cell r="LN39">
            <v>0</v>
          </cell>
          <cell r="LQ39">
            <v>0</v>
          </cell>
          <cell r="LR39">
            <v>1</v>
          </cell>
          <cell r="LS39">
            <v>0</v>
          </cell>
          <cell r="LT39">
            <v>0</v>
          </cell>
          <cell r="LU39">
            <v>0</v>
          </cell>
          <cell r="LV39">
            <v>0</v>
          </cell>
          <cell r="LW39">
            <v>1</v>
          </cell>
          <cell r="LX39">
            <v>0</v>
          </cell>
          <cell r="LY39">
            <v>1</v>
          </cell>
          <cell r="LZ39">
            <v>0</v>
          </cell>
          <cell r="MA39">
            <v>0</v>
          </cell>
          <cell r="MB39">
            <v>0</v>
          </cell>
          <cell r="MC39">
            <v>0</v>
          </cell>
          <cell r="MD39">
            <v>0</v>
          </cell>
          <cell r="MG39">
            <v>0</v>
          </cell>
          <cell r="MH39">
            <v>0</v>
          </cell>
          <cell r="MI39">
            <v>1</v>
          </cell>
          <cell r="MJ39">
            <v>0</v>
          </cell>
          <cell r="MK39">
            <v>0</v>
          </cell>
          <cell r="ML39">
            <v>0</v>
          </cell>
          <cell r="MM39">
            <v>0</v>
          </cell>
          <cell r="MN39">
            <v>1</v>
          </cell>
          <cell r="MO39">
            <v>0</v>
          </cell>
          <cell r="MP39">
            <v>0</v>
          </cell>
          <cell r="MQ39">
            <v>0</v>
          </cell>
          <cell r="MR39">
            <v>0</v>
          </cell>
          <cell r="MS39">
            <v>0</v>
          </cell>
          <cell r="MT39">
            <v>0</v>
          </cell>
          <cell r="MU39">
            <v>0</v>
          </cell>
          <cell r="NH39">
            <v>1</v>
          </cell>
          <cell r="NN39">
            <v>3.3</v>
          </cell>
          <cell r="QR39">
            <v>16</v>
          </cell>
          <cell r="QS39">
            <v>31</v>
          </cell>
        </row>
        <row r="40">
          <cell r="F40" t="str">
            <v>Oui</v>
          </cell>
          <cell r="I40">
            <v>0</v>
          </cell>
          <cell r="AM40">
            <v>45047</v>
          </cell>
          <cell r="AN40" t="str">
            <v>Oui</v>
          </cell>
          <cell r="AQ40" t="str">
            <v>Déplacé interne</v>
          </cell>
          <cell r="BE40">
            <v>1</v>
          </cell>
          <cell r="BF40">
            <v>0</v>
          </cell>
          <cell r="BH40">
            <v>0</v>
          </cell>
          <cell r="BI40">
            <v>0</v>
          </cell>
          <cell r="BK40">
            <v>1</v>
          </cell>
          <cell r="BL40">
            <v>1</v>
          </cell>
          <cell r="BN40">
            <v>1</v>
          </cell>
          <cell r="BO40">
            <v>1</v>
          </cell>
          <cell r="BQ40">
            <v>0</v>
          </cell>
          <cell r="BR40">
            <v>0</v>
          </cell>
          <cell r="CC40">
            <v>5</v>
          </cell>
          <cell r="CF40">
            <v>5</v>
          </cell>
          <cell r="DE40" t="str">
            <v>Travail journalier</v>
          </cell>
          <cell r="DG40" t="str">
            <v>Non</v>
          </cell>
          <cell r="DI40" t="str">
            <v>Non</v>
          </cell>
          <cell r="DJ40" t="str">
            <v>Autre (préciser)</v>
          </cell>
          <cell r="DL40" t="str">
            <v>Non</v>
          </cell>
          <cell r="DO40">
            <v>1</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F40">
            <v>0</v>
          </cell>
          <cell r="EI40">
            <v>1</v>
          </cell>
          <cell r="EJ40">
            <v>1</v>
          </cell>
          <cell r="EK40">
            <v>1</v>
          </cell>
          <cell r="EL40">
            <v>1</v>
          </cell>
          <cell r="FP40" t="str">
            <v>Sur une parcelle ou un abri qui lui appartient</v>
          </cell>
          <cell r="FR40" t="str">
            <v>Maison (construction non-durable délabrée)</v>
          </cell>
          <cell r="FU40" t="str">
            <v>Oui</v>
          </cell>
          <cell r="GE40" t="str">
            <v>Oui</v>
          </cell>
          <cell r="GH40" t="str">
            <v>Source non-améliorée (c'est à dire non-protégée de l'extérieur, p.ex. puits creusé non-couvert/traditionnel, source naturelle non-aménagée, etc.)</v>
          </cell>
          <cell r="GK40" t="str">
            <v>Oui</v>
          </cell>
          <cell r="GL40" t="str">
            <v>Oui</v>
          </cell>
          <cell r="GM40" t="str">
            <v>Oui</v>
          </cell>
          <cell r="GN40" t="str">
            <v>Oui</v>
          </cell>
          <cell r="GO40" t="str">
            <v>Moins de 30 minutes</v>
          </cell>
          <cell r="GQ40">
            <v>0</v>
          </cell>
          <cell r="GR40">
            <v>0</v>
          </cell>
          <cell r="GS40">
            <v>0</v>
          </cell>
          <cell r="GT40">
            <v>0</v>
          </cell>
          <cell r="GU40">
            <v>0</v>
          </cell>
          <cell r="GV40">
            <v>0</v>
          </cell>
          <cell r="GW40">
            <v>0</v>
          </cell>
          <cell r="GX40">
            <v>0</v>
          </cell>
          <cell r="GY40">
            <v>1</v>
          </cell>
          <cell r="GZ40">
            <v>0</v>
          </cell>
          <cell r="HA40">
            <v>0</v>
          </cell>
          <cell r="HB40">
            <v>0</v>
          </cell>
          <cell r="HM40" t="str">
            <v>Non</v>
          </cell>
          <cell r="HO40" t="str">
            <v>Pas d'installation sanitaire/défécation à l'air libre</v>
          </cell>
          <cell r="HU40" t="str">
            <v>Structure de santé (centre, clinique, hôpital, etc.)</v>
          </cell>
          <cell r="HW40" t="str">
            <v>Structure de santé (centre, clinique, hôpital, etc.)</v>
          </cell>
          <cell r="HY40" t="str">
            <v>Moins de 1 heure</v>
          </cell>
          <cell r="HZ40" t="str">
            <v>Non</v>
          </cell>
          <cell r="IB40" t="str">
            <v>Oui</v>
          </cell>
          <cell r="IC40" t="str">
            <v>Oui</v>
          </cell>
          <cell r="ID40" t="str">
            <v>Oui</v>
          </cell>
          <cell r="IG40" t="str">
            <v>Oui</v>
          </cell>
          <cell r="II40" t="str">
            <v>Oui</v>
          </cell>
          <cell r="IK40">
            <v>0</v>
          </cell>
          <cell r="IL40">
            <v>1</v>
          </cell>
          <cell r="IM40">
            <v>0</v>
          </cell>
          <cell r="IO40">
            <v>0</v>
          </cell>
          <cell r="IP40">
            <v>0</v>
          </cell>
          <cell r="IQ40">
            <v>0</v>
          </cell>
          <cell r="IR40">
            <v>0</v>
          </cell>
          <cell r="IS40">
            <v>0</v>
          </cell>
          <cell r="IT40">
            <v>1</v>
          </cell>
          <cell r="IU40">
            <v>0</v>
          </cell>
          <cell r="IW40">
            <v>0</v>
          </cell>
          <cell r="IX40">
            <v>0</v>
          </cell>
          <cell r="IY40">
            <v>0</v>
          </cell>
          <cell r="IZ40">
            <v>0</v>
          </cell>
          <cell r="JA40">
            <v>0</v>
          </cell>
          <cell r="JB40">
            <v>1</v>
          </cell>
          <cell r="JC40">
            <v>0</v>
          </cell>
          <cell r="JE40">
            <v>1</v>
          </cell>
          <cell r="JF40">
            <v>0</v>
          </cell>
          <cell r="JG40">
            <v>0</v>
          </cell>
          <cell r="JH40">
            <v>0</v>
          </cell>
          <cell r="JI40">
            <v>0</v>
          </cell>
          <cell r="JJ40">
            <v>0</v>
          </cell>
          <cell r="JK40">
            <v>0</v>
          </cell>
          <cell r="JL40">
            <v>0</v>
          </cell>
          <cell r="JO40" t="str">
            <v>Pas d’école primaire fonctionnelle</v>
          </cell>
          <cell r="KD40">
            <v>1</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V40">
            <v>0</v>
          </cell>
          <cell r="KW40">
            <v>1</v>
          </cell>
          <cell r="KX40">
            <v>1</v>
          </cell>
          <cell r="KY40">
            <v>0</v>
          </cell>
          <cell r="KZ40">
            <v>0</v>
          </cell>
          <cell r="LA40">
            <v>0</v>
          </cell>
          <cell r="LD40">
            <v>0</v>
          </cell>
          <cell r="LE40">
            <v>1</v>
          </cell>
          <cell r="LG40">
            <v>0</v>
          </cell>
          <cell r="LH40">
            <v>0</v>
          </cell>
          <cell r="LI40">
            <v>0</v>
          </cell>
          <cell r="LJ40">
            <v>0</v>
          </cell>
          <cell r="LK40">
            <v>0</v>
          </cell>
          <cell r="LL40">
            <v>0</v>
          </cell>
          <cell r="LM40">
            <v>0</v>
          </cell>
          <cell r="LN40">
            <v>0</v>
          </cell>
          <cell r="LQ40">
            <v>0</v>
          </cell>
          <cell r="LR40">
            <v>1</v>
          </cell>
          <cell r="LS40">
            <v>1</v>
          </cell>
          <cell r="LT40">
            <v>0</v>
          </cell>
          <cell r="LU40">
            <v>0</v>
          </cell>
          <cell r="LV40">
            <v>0</v>
          </cell>
          <cell r="LW40">
            <v>0</v>
          </cell>
          <cell r="LX40">
            <v>0</v>
          </cell>
          <cell r="LY40">
            <v>0</v>
          </cell>
          <cell r="LZ40">
            <v>0</v>
          </cell>
          <cell r="MA40">
            <v>0</v>
          </cell>
          <cell r="MB40">
            <v>0</v>
          </cell>
          <cell r="MC40">
            <v>0</v>
          </cell>
          <cell r="MD40">
            <v>0</v>
          </cell>
          <cell r="MG40">
            <v>0</v>
          </cell>
          <cell r="MH40">
            <v>1</v>
          </cell>
          <cell r="MI40">
            <v>0</v>
          </cell>
          <cell r="MJ40">
            <v>0</v>
          </cell>
          <cell r="MK40">
            <v>0</v>
          </cell>
          <cell r="ML40">
            <v>0</v>
          </cell>
          <cell r="MM40">
            <v>0</v>
          </cell>
          <cell r="MN40">
            <v>0</v>
          </cell>
          <cell r="MO40">
            <v>0</v>
          </cell>
          <cell r="MP40">
            <v>0</v>
          </cell>
          <cell r="MQ40">
            <v>0</v>
          </cell>
          <cell r="MR40">
            <v>0</v>
          </cell>
          <cell r="MS40">
            <v>0</v>
          </cell>
          <cell r="MT40">
            <v>0</v>
          </cell>
          <cell r="MU40">
            <v>0</v>
          </cell>
          <cell r="NH40">
            <v>1</v>
          </cell>
          <cell r="NN40">
            <v>2.2999999999999998</v>
          </cell>
          <cell r="QR40">
            <v>15</v>
          </cell>
          <cell r="QS40">
            <v>11</v>
          </cell>
        </row>
        <row r="41">
          <cell r="F41" t="str">
            <v>Oui</v>
          </cell>
          <cell r="I41">
            <v>0</v>
          </cell>
          <cell r="AM41">
            <v>45139</v>
          </cell>
          <cell r="AN41" t="str">
            <v>Oui</v>
          </cell>
          <cell r="AQ41" t="str">
            <v>Déplacé interne</v>
          </cell>
          <cell r="BE41">
            <v>0</v>
          </cell>
          <cell r="BF41">
            <v>0</v>
          </cell>
          <cell r="BH41">
            <v>0</v>
          </cell>
          <cell r="BI41">
            <v>0</v>
          </cell>
          <cell r="BK41">
            <v>0</v>
          </cell>
          <cell r="BL41">
            <v>0</v>
          </cell>
          <cell r="BN41">
            <v>1</v>
          </cell>
          <cell r="BO41">
            <v>1</v>
          </cell>
          <cell r="BQ41">
            <v>0</v>
          </cell>
          <cell r="BR41">
            <v>0</v>
          </cell>
          <cell r="CC41">
            <v>2</v>
          </cell>
          <cell r="CF41">
            <v>2</v>
          </cell>
          <cell r="DE41" t="str">
            <v>Travail journalier</v>
          </cell>
          <cell r="DG41" t="str">
            <v>Non</v>
          </cell>
          <cell r="DI41" t="str">
            <v>Non</v>
          </cell>
          <cell r="DJ41" t="str">
            <v>Autre (préciser)</v>
          </cell>
          <cell r="DL41" t="str">
            <v>Non</v>
          </cell>
          <cell r="DO41">
            <v>1</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F41">
            <v>0</v>
          </cell>
          <cell r="EI41">
            <v>1</v>
          </cell>
          <cell r="EJ41">
            <v>1</v>
          </cell>
          <cell r="FP41" t="str">
            <v>Sur une parcelle ou un abri qui lui appartient</v>
          </cell>
          <cell r="FR41" t="str">
            <v>Maison (construction non-durable délabrée)</v>
          </cell>
          <cell r="FU41" t="str">
            <v>Non</v>
          </cell>
          <cell r="GE41" t="str">
            <v>Ne sait pas</v>
          </cell>
          <cell r="GH41" t="str">
            <v>Source non-améliorée (c'est à dire non-protégée de l'extérieur, p.ex. puits creusé non-couvert/traditionnel, source naturelle non-aménagée, etc.)</v>
          </cell>
          <cell r="GK41" t="str">
            <v>Oui</v>
          </cell>
          <cell r="GL41" t="str">
            <v>Oui</v>
          </cell>
          <cell r="GM41" t="str">
            <v>Oui</v>
          </cell>
          <cell r="GN41" t="str">
            <v>Oui</v>
          </cell>
          <cell r="GO41" t="str">
            <v>Moins de 30 minutes</v>
          </cell>
          <cell r="GQ41">
            <v>0</v>
          </cell>
          <cell r="GR41">
            <v>0</v>
          </cell>
          <cell r="GS41">
            <v>0</v>
          </cell>
          <cell r="GT41">
            <v>0</v>
          </cell>
          <cell r="GU41">
            <v>0</v>
          </cell>
          <cell r="GV41">
            <v>0</v>
          </cell>
          <cell r="GW41">
            <v>0</v>
          </cell>
          <cell r="GX41">
            <v>0</v>
          </cell>
          <cell r="GY41">
            <v>1</v>
          </cell>
          <cell r="GZ41">
            <v>0</v>
          </cell>
          <cell r="HA41">
            <v>0</v>
          </cell>
          <cell r="HB41">
            <v>0</v>
          </cell>
          <cell r="HM41" t="str">
            <v>Non</v>
          </cell>
          <cell r="HO41" t="str">
            <v>Pas d'installation sanitaire/défécation à l'air libre</v>
          </cell>
          <cell r="HU41" t="str">
            <v>Structure de santé (centre, clinique, hôpital, etc.)</v>
          </cell>
          <cell r="HW41" t="str">
            <v>Structure de santé (centre, clinique, hôpital, etc.)</v>
          </cell>
          <cell r="HY41" t="str">
            <v>Moins de 1 heure</v>
          </cell>
          <cell r="HZ41" t="str">
            <v>Non</v>
          </cell>
          <cell r="IG41" t="str">
            <v>Non</v>
          </cell>
          <cell r="II41" t="str">
            <v>Non</v>
          </cell>
          <cell r="IO41">
            <v>0</v>
          </cell>
          <cell r="IP41">
            <v>0</v>
          </cell>
          <cell r="IQ41">
            <v>0</v>
          </cell>
          <cell r="IR41">
            <v>0</v>
          </cell>
          <cell r="IS41">
            <v>0</v>
          </cell>
          <cell r="IT41">
            <v>1</v>
          </cell>
          <cell r="IU41">
            <v>0</v>
          </cell>
          <cell r="IW41">
            <v>0</v>
          </cell>
          <cell r="IX41">
            <v>0</v>
          </cell>
          <cell r="IY41">
            <v>0</v>
          </cell>
          <cell r="IZ41">
            <v>0</v>
          </cell>
          <cell r="JA41">
            <v>0</v>
          </cell>
          <cell r="JB41">
            <v>1</v>
          </cell>
          <cell r="JC41">
            <v>0</v>
          </cell>
          <cell r="JE41">
            <v>1</v>
          </cell>
          <cell r="JF41">
            <v>0</v>
          </cell>
          <cell r="JG41">
            <v>0</v>
          </cell>
          <cell r="JH41">
            <v>0</v>
          </cell>
          <cell r="JI41">
            <v>0</v>
          </cell>
          <cell r="JJ41">
            <v>0</v>
          </cell>
          <cell r="JK41">
            <v>0</v>
          </cell>
          <cell r="JL41">
            <v>0</v>
          </cell>
          <cell r="JO41" t="str">
            <v>Moins de 1 heure</v>
          </cell>
          <cell r="JP41" t="str">
            <v>Non</v>
          </cell>
          <cell r="KD41">
            <v>1</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V41">
            <v>0</v>
          </cell>
          <cell r="KW41">
            <v>1</v>
          </cell>
          <cell r="KX41">
            <v>1</v>
          </cell>
          <cell r="KY41">
            <v>0</v>
          </cell>
          <cell r="KZ41">
            <v>0</v>
          </cell>
          <cell r="LA41">
            <v>0</v>
          </cell>
          <cell r="LD41">
            <v>0</v>
          </cell>
          <cell r="LE41">
            <v>1</v>
          </cell>
          <cell r="LG41">
            <v>0</v>
          </cell>
          <cell r="LH41">
            <v>0</v>
          </cell>
          <cell r="LI41">
            <v>0</v>
          </cell>
          <cell r="LJ41">
            <v>0</v>
          </cell>
          <cell r="LK41">
            <v>0</v>
          </cell>
          <cell r="LL41">
            <v>0</v>
          </cell>
          <cell r="LM41">
            <v>0</v>
          </cell>
          <cell r="LN41">
            <v>0</v>
          </cell>
          <cell r="LQ41">
            <v>0</v>
          </cell>
          <cell r="LR41">
            <v>1</v>
          </cell>
          <cell r="LS41">
            <v>1</v>
          </cell>
          <cell r="LT41">
            <v>0</v>
          </cell>
          <cell r="LU41">
            <v>0</v>
          </cell>
          <cell r="LV41">
            <v>0</v>
          </cell>
          <cell r="LW41">
            <v>0</v>
          </cell>
          <cell r="LX41">
            <v>0</v>
          </cell>
          <cell r="LY41">
            <v>0</v>
          </cell>
          <cell r="LZ41">
            <v>0</v>
          </cell>
          <cell r="MA41">
            <v>0</v>
          </cell>
          <cell r="MB41">
            <v>0</v>
          </cell>
          <cell r="MC41">
            <v>0</v>
          </cell>
          <cell r="MD41">
            <v>0</v>
          </cell>
          <cell r="MG41">
            <v>0</v>
          </cell>
          <cell r="MH41">
            <v>1</v>
          </cell>
          <cell r="MI41">
            <v>0</v>
          </cell>
          <cell r="MJ41">
            <v>0</v>
          </cell>
          <cell r="MK41">
            <v>0</v>
          </cell>
          <cell r="ML41">
            <v>0</v>
          </cell>
          <cell r="MM41">
            <v>0</v>
          </cell>
          <cell r="MN41">
            <v>0</v>
          </cell>
          <cell r="MO41">
            <v>0</v>
          </cell>
          <cell r="MP41">
            <v>0</v>
          </cell>
          <cell r="MQ41">
            <v>0</v>
          </cell>
          <cell r="MR41">
            <v>0</v>
          </cell>
          <cell r="MS41">
            <v>0</v>
          </cell>
          <cell r="MT41">
            <v>0</v>
          </cell>
          <cell r="MU41">
            <v>0</v>
          </cell>
          <cell r="NH41">
            <v>1</v>
          </cell>
          <cell r="NN41">
            <v>1.1000000000000001</v>
          </cell>
          <cell r="QR41">
            <v>13</v>
          </cell>
          <cell r="QS41">
            <v>5</v>
          </cell>
        </row>
        <row r="42">
          <cell r="F42" t="str">
            <v>Oui</v>
          </cell>
          <cell r="I42">
            <v>0</v>
          </cell>
          <cell r="AM42">
            <v>45200</v>
          </cell>
          <cell r="AN42" t="str">
            <v>Non</v>
          </cell>
          <cell r="AO42">
            <v>45200</v>
          </cell>
          <cell r="AQ42" t="str">
            <v>Déplacé interne</v>
          </cell>
          <cell r="BE42">
            <v>1</v>
          </cell>
          <cell r="BF42">
            <v>1</v>
          </cell>
          <cell r="BH42">
            <v>0</v>
          </cell>
          <cell r="BI42">
            <v>0</v>
          </cell>
          <cell r="BK42">
            <v>2</v>
          </cell>
          <cell r="BL42">
            <v>1</v>
          </cell>
          <cell r="BN42">
            <v>1</v>
          </cell>
          <cell r="BO42">
            <v>1</v>
          </cell>
          <cell r="BQ42">
            <v>0</v>
          </cell>
          <cell r="BR42">
            <v>0</v>
          </cell>
          <cell r="CC42">
            <v>7</v>
          </cell>
          <cell r="CF42">
            <v>7</v>
          </cell>
          <cell r="DE42" t="str">
            <v>Travail journalier</v>
          </cell>
          <cell r="DG42" t="str">
            <v>Non</v>
          </cell>
          <cell r="DI42" t="str">
            <v>Non</v>
          </cell>
          <cell r="DJ42" t="str">
            <v>Les produits sur le marché sont trop chers pour le ménage</v>
          </cell>
          <cell r="DL42" t="str">
            <v>Non</v>
          </cell>
          <cell r="DO42">
            <v>1</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F42">
            <v>5</v>
          </cell>
          <cell r="EI42">
            <v>1</v>
          </cell>
          <cell r="EJ42">
            <v>1</v>
          </cell>
          <cell r="EK42">
            <v>1</v>
          </cell>
          <cell r="EL42">
            <v>1</v>
          </cell>
          <cell r="FP42" t="str">
            <v>Sur une parcelle ou un abri qui lui appartient</v>
          </cell>
          <cell r="FR42" t="str">
            <v>Maison (construction non-durable délabrée)</v>
          </cell>
          <cell r="FU42" t="str">
            <v>Oui</v>
          </cell>
          <cell r="GE42" t="str">
            <v>Ne sait pas</v>
          </cell>
          <cell r="GH42" t="str">
            <v>Source non-améliorée (c'est à dire non-protégée de l'extérieur, p.ex. puits creusé non-couvert/traditionnel, source naturelle non-aménagée, etc.)</v>
          </cell>
          <cell r="GK42" t="str">
            <v>Oui</v>
          </cell>
          <cell r="GL42" t="str">
            <v>Oui</v>
          </cell>
          <cell r="GM42" t="str">
            <v>Oui</v>
          </cell>
          <cell r="GN42" t="str">
            <v>Oui</v>
          </cell>
          <cell r="GO42" t="str">
            <v>Moins de 30 minutes</v>
          </cell>
          <cell r="GQ42">
            <v>0</v>
          </cell>
          <cell r="GR42">
            <v>0</v>
          </cell>
          <cell r="GS42">
            <v>0</v>
          </cell>
          <cell r="GT42">
            <v>0</v>
          </cell>
          <cell r="GU42">
            <v>0</v>
          </cell>
          <cell r="GV42">
            <v>0</v>
          </cell>
          <cell r="GW42">
            <v>0</v>
          </cell>
          <cell r="GX42">
            <v>0</v>
          </cell>
          <cell r="GY42">
            <v>1</v>
          </cell>
          <cell r="GZ42">
            <v>0</v>
          </cell>
          <cell r="HA42">
            <v>0</v>
          </cell>
          <cell r="HB42">
            <v>0</v>
          </cell>
          <cell r="HM42" t="str">
            <v>Non</v>
          </cell>
          <cell r="HO42" t="str">
            <v>Pas d'installation sanitaire/défécation à l'air libre</v>
          </cell>
          <cell r="HU42" t="str">
            <v>Structure de santé (centre, clinique, hôpital, etc.)</v>
          </cell>
          <cell r="HW42" t="str">
            <v>Structure de santé (centre, clinique, hôpital, etc.)</v>
          </cell>
          <cell r="HY42" t="str">
            <v>Entre 1 heure et 2 heures</v>
          </cell>
          <cell r="HZ42" t="str">
            <v>Non</v>
          </cell>
          <cell r="IB42" t="str">
            <v>Oui</v>
          </cell>
          <cell r="IC42" t="str">
            <v>Oui</v>
          </cell>
          <cell r="ID42" t="str">
            <v>Oui</v>
          </cell>
          <cell r="IG42" t="str">
            <v>Oui</v>
          </cell>
          <cell r="II42" t="str">
            <v>Non</v>
          </cell>
          <cell r="IO42">
            <v>0</v>
          </cell>
          <cell r="IP42">
            <v>0</v>
          </cell>
          <cell r="IQ42">
            <v>0</v>
          </cell>
          <cell r="IR42">
            <v>0</v>
          </cell>
          <cell r="IS42">
            <v>0</v>
          </cell>
          <cell r="IT42">
            <v>1</v>
          </cell>
          <cell r="IU42">
            <v>0</v>
          </cell>
          <cell r="IW42">
            <v>0</v>
          </cell>
          <cell r="IX42">
            <v>0</v>
          </cell>
          <cell r="IY42">
            <v>0</v>
          </cell>
          <cell r="IZ42">
            <v>0</v>
          </cell>
          <cell r="JA42">
            <v>0</v>
          </cell>
          <cell r="JB42">
            <v>1</v>
          </cell>
          <cell r="JC42">
            <v>0</v>
          </cell>
          <cell r="JE42">
            <v>1</v>
          </cell>
          <cell r="JF42">
            <v>0</v>
          </cell>
          <cell r="JG42">
            <v>0</v>
          </cell>
          <cell r="JH42">
            <v>0</v>
          </cell>
          <cell r="JI42">
            <v>0</v>
          </cell>
          <cell r="JJ42">
            <v>0</v>
          </cell>
          <cell r="JK42">
            <v>0</v>
          </cell>
          <cell r="JL42">
            <v>0</v>
          </cell>
          <cell r="JO42" t="str">
            <v>Moins de 1 heure</v>
          </cell>
          <cell r="JP42" t="str">
            <v>Ne sait pas</v>
          </cell>
          <cell r="JS42" t="str">
            <v>Aucun</v>
          </cell>
          <cell r="JT42" t="str">
            <v>Aucune</v>
          </cell>
          <cell r="JU42" t="str">
            <v>Aucun</v>
          </cell>
          <cell r="JV42" t="str">
            <v>Aucune</v>
          </cell>
          <cell r="JZ42" t="str">
            <v>Interruption suite à un déplacement / retour</v>
          </cell>
          <cell r="KD42">
            <v>1</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V42">
            <v>0</v>
          </cell>
          <cell r="KW42">
            <v>0</v>
          </cell>
          <cell r="KX42">
            <v>1</v>
          </cell>
          <cell r="KY42">
            <v>1</v>
          </cell>
          <cell r="KZ42">
            <v>0</v>
          </cell>
          <cell r="LA42">
            <v>0</v>
          </cell>
          <cell r="LD42">
            <v>0</v>
          </cell>
          <cell r="LE42">
            <v>1</v>
          </cell>
          <cell r="LG42">
            <v>0</v>
          </cell>
          <cell r="LH42">
            <v>0</v>
          </cell>
          <cell r="LI42">
            <v>0</v>
          </cell>
          <cell r="LJ42">
            <v>0</v>
          </cell>
          <cell r="LK42">
            <v>0</v>
          </cell>
          <cell r="LL42">
            <v>0</v>
          </cell>
          <cell r="LM42">
            <v>0</v>
          </cell>
          <cell r="LN42">
            <v>0</v>
          </cell>
          <cell r="LQ42">
            <v>0</v>
          </cell>
          <cell r="LR42">
            <v>0</v>
          </cell>
          <cell r="LS42">
            <v>0</v>
          </cell>
          <cell r="LT42">
            <v>0</v>
          </cell>
          <cell r="LU42">
            <v>0</v>
          </cell>
          <cell r="LV42">
            <v>1</v>
          </cell>
          <cell r="LW42">
            <v>0</v>
          </cell>
          <cell r="LX42">
            <v>0</v>
          </cell>
          <cell r="LY42">
            <v>0</v>
          </cell>
          <cell r="LZ42">
            <v>0</v>
          </cell>
          <cell r="MA42">
            <v>0</v>
          </cell>
          <cell r="MB42">
            <v>0</v>
          </cell>
          <cell r="MC42">
            <v>0</v>
          </cell>
          <cell r="MD42">
            <v>0</v>
          </cell>
          <cell r="MG42">
            <v>0</v>
          </cell>
          <cell r="MH42">
            <v>1</v>
          </cell>
          <cell r="MI42">
            <v>0</v>
          </cell>
          <cell r="MJ42">
            <v>0</v>
          </cell>
          <cell r="MK42">
            <v>0</v>
          </cell>
          <cell r="ML42">
            <v>0</v>
          </cell>
          <cell r="MM42">
            <v>0</v>
          </cell>
          <cell r="MN42">
            <v>0</v>
          </cell>
          <cell r="MO42">
            <v>0</v>
          </cell>
          <cell r="MP42">
            <v>0</v>
          </cell>
          <cell r="MQ42">
            <v>0</v>
          </cell>
          <cell r="MR42">
            <v>0</v>
          </cell>
          <cell r="MS42">
            <v>0</v>
          </cell>
          <cell r="MT42">
            <v>0</v>
          </cell>
          <cell r="MU42">
            <v>0</v>
          </cell>
          <cell r="NH42">
            <v>1</v>
          </cell>
          <cell r="NN42">
            <v>4.5</v>
          </cell>
          <cell r="QR42">
            <v>10</v>
          </cell>
          <cell r="QS42">
            <v>11</v>
          </cell>
        </row>
        <row r="43">
          <cell r="F43" t="str">
            <v>Oui</v>
          </cell>
          <cell r="I43">
            <v>0</v>
          </cell>
          <cell r="AM43">
            <v>45170</v>
          </cell>
          <cell r="AN43" t="str">
            <v>Oui</v>
          </cell>
          <cell r="AQ43" t="str">
            <v>Déplacé interne</v>
          </cell>
          <cell r="BE43">
            <v>1</v>
          </cell>
          <cell r="BF43">
            <v>0</v>
          </cell>
          <cell r="BH43">
            <v>0</v>
          </cell>
          <cell r="BI43">
            <v>0</v>
          </cell>
          <cell r="BK43">
            <v>0</v>
          </cell>
          <cell r="BL43">
            <v>4</v>
          </cell>
          <cell r="BN43">
            <v>1</v>
          </cell>
          <cell r="BO43">
            <v>1</v>
          </cell>
          <cell r="BQ43">
            <v>0</v>
          </cell>
          <cell r="BR43">
            <v>0</v>
          </cell>
          <cell r="CC43">
            <v>7</v>
          </cell>
          <cell r="CF43">
            <v>7</v>
          </cell>
          <cell r="DE43" t="str">
            <v>Travail journalier</v>
          </cell>
          <cell r="DG43" t="str">
            <v>Non</v>
          </cell>
          <cell r="DI43" t="str">
            <v>Non</v>
          </cell>
          <cell r="DJ43" t="str">
            <v>Les produits sur le marché sont trop chers pour le ménage</v>
          </cell>
          <cell r="DL43" t="str">
            <v>Non</v>
          </cell>
          <cell r="DO43">
            <v>1</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F43">
            <v>0</v>
          </cell>
          <cell r="EI43">
            <v>1</v>
          </cell>
          <cell r="EJ43">
            <v>1</v>
          </cell>
          <cell r="EK43">
            <v>1</v>
          </cell>
          <cell r="EL43">
            <v>1</v>
          </cell>
          <cell r="FP43" t="str">
            <v>Sur une parcelle ou un abri qui lui appartient</v>
          </cell>
          <cell r="FR43" t="str">
            <v>Maison (construction non-durable délabrée)</v>
          </cell>
          <cell r="FU43" t="str">
            <v>Oui</v>
          </cell>
          <cell r="GE43" t="str">
            <v>Ne se prononce pas</v>
          </cell>
          <cell r="GH43" t="str">
            <v>Source non-améliorée (c'est à dire non-protégée de l'extérieur, p.ex. puits creusé non-couvert/traditionnel, source naturelle non-aménagée, etc.)</v>
          </cell>
          <cell r="GK43" t="str">
            <v>Oui</v>
          </cell>
          <cell r="GL43" t="str">
            <v>Oui</v>
          </cell>
          <cell r="GM43" t="str">
            <v>Oui</v>
          </cell>
          <cell r="GN43" t="str">
            <v>Oui</v>
          </cell>
          <cell r="GO43" t="str">
            <v>Moins de 30 minutes</v>
          </cell>
          <cell r="GQ43">
            <v>0</v>
          </cell>
          <cell r="GR43">
            <v>0</v>
          </cell>
          <cell r="GS43">
            <v>0</v>
          </cell>
          <cell r="GT43">
            <v>0</v>
          </cell>
          <cell r="GU43">
            <v>0</v>
          </cell>
          <cell r="GV43">
            <v>0</v>
          </cell>
          <cell r="GW43">
            <v>0</v>
          </cell>
          <cell r="GX43">
            <v>0</v>
          </cell>
          <cell r="GY43">
            <v>1</v>
          </cell>
          <cell r="GZ43">
            <v>0</v>
          </cell>
          <cell r="HA43">
            <v>0</v>
          </cell>
          <cell r="HB43">
            <v>0</v>
          </cell>
          <cell r="HM43" t="str">
            <v>Non</v>
          </cell>
          <cell r="HO43" t="str">
            <v>Pas d'installation sanitaire/défécation à l'air libre</v>
          </cell>
          <cell r="HU43" t="str">
            <v>Structure de santé (centre, clinique, hôpital, etc.)</v>
          </cell>
          <cell r="HW43" t="str">
            <v>Structure de santé (centre, clinique, hôpital, etc.)</v>
          </cell>
          <cell r="HY43" t="str">
            <v>Entre 1 heure et 2 heures</v>
          </cell>
          <cell r="HZ43" t="str">
            <v>Non</v>
          </cell>
          <cell r="IB43" t="str">
            <v>Non</v>
          </cell>
          <cell r="IC43" t="str">
            <v>Oui</v>
          </cell>
          <cell r="ID43" t="str">
            <v>Oui</v>
          </cell>
          <cell r="IG43" t="str">
            <v>Oui</v>
          </cell>
          <cell r="II43" t="str">
            <v>Non</v>
          </cell>
          <cell r="IO43">
            <v>0</v>
          </cell>
          <cell r="IP43">
            <v>0</v>
          </cell>
          <cell r="IQ43">
            <v>0</v>
          </cell>
          <cell r="IR43">
            <v>0</v>
          </cell>
          <cell r="IS43">
            <v>0</v>
          </cell>
          <cell r="IT43">
            <v>1</v>
          </cell>
          <cell r="IU43">
            <v>0</v>
          </cell>
          <cell r="IW43">
            <v>0</v>
          </cell>
          <cell r="IX43">
            <v>0</v>
          </cell>
          <cell r="IY43">
            <v>0</v>
          </cell>
          <cell r="IZ43">
            <v>0</v>
          </cell>
          <cell r="JA43">
            <v>0</v>
          </cell>
          <cell r="JB43">
            <v>1</v>
          </cell>
          <cell r="JC43">
            <v>0</v>
          </cell>
          <cell r="JE43">
            <v>0</v>
          </cell>
          <cell r="JF43">
            <v>1</v>
          </cell>
          <cell r="JG43">
            <v>0</v>
          </cell>
          <cell r="JH43">
            <v>0</v>
          </cell>
          <cell r="JI43">
            <v>0</v>
          </cell>
          <cell r="JJ43">
            <v>0</v>
          </cell>
          <cell r="JK43">
            <v>0</v>
          </cell>
          <cell r="JL43">
            <v>0</v>
          </cell>
          <cell r="JO43" t="str">
            <v>Moins de 1 heure</v>
          </cell>
          <cell r="JP43" t="str">
            <v>Non</v>
          </cell>
          <cell r="JT43" t="str">
            <v>Aucune</v>
          </cell>
          <cell r="JV43" t="str">
            <v>Aucune</v>
          </cell>
          <cell r="JZ43" t="str">
            <v>Ne se prononce pas</v>
          </cell>
          <cell r="KD43">
            <v>1</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V43">
            <v>0</v>
          </cell>
          <cell r="KW43">
            <v>1</v>
          </cell>
          <cell r="KX43">
            <v>1</v>
          </cell>
          <cell r="KY43">
            <v>0</v>
          </cell>
          <cell r="KZ43">
            <v>0</v>
          </cell>
          <cell r="LA43">
            <v>0</v>
          </cell>
          <cell r="LD43">
            <v>0</v>
          </cell>
          <cell r="LE43">
            <v>1</v>
          </cell>
          <cell r="LG43">
            <v>0</v>
          </cell>
          <cell r="LH43">
            <v>0</v>
          </cell>
          <cell r="LI43">
            <v>0</v>
          </cell>
          <cell r="LJ43">
            <v>0</v>
          </cell>
          <cell r="LK43">
            <v>0</v>
          </cell>
          <cell r="LL43">
            <v>0</v>
          </cell>
          <cell r="LM43">
            <v>0</v>
          </cell>
          <cell r="LN43">
            <v>0</v>
          </cell>
          <cell r="LQ43">
            <v>0</v>
          </cell>
          <cell r="LR43">
            <v>1</v>
          </cell>
          <cell r="LS43">
            <v>1</v>
          </cell>
          <cell r="LT43">
            <v>0</v>
          </cell>
          <cell r="LU43">
            <v>0</v>
          </cell>
          <cell r="LV43">
            <v>0</v>
          </cell>
          <cell r="LW43">
            <v>0</v>
          </cell>
          <cell r="LX43">
            <v>0</v>
          </cell>
          <cell r="LY43">
            <v>0</v>
          </cell>
          <cell r="LZ43">
            <v>0</v>
          </cell>
          <cell r="MA43">
            <v>0</v>
          </cell>
          <cell r="MB43">
            <v>0</v>
          </cell>
          <cell r="MC43">
            <v>0</v>
          </cell>
          <cell r="MD43">
            <v>0</v>
          </cell>
          <cell r="MG43">
            <v>0</v>
          </cell>
          <cell r="MH43">
            <v>1</v>
          </cell>
          <cell r="MI43">
            <v>0</v>
          </cell>
          <cell r="MJ43">
            <v>0</v>
          </cell>
          <cell r="MK43">
            <v>0</v>
          </cell>
          <cell r="ML43">
            <v>0</v>
          </cell>
          <cell r="MM43">
            <v>0</v>
          </cell>
          <cell r="MN43">
            <v>0</v>
          </cell>
          <cell r="MO43">
            <v>0</v>
          </cell>
          <cell r="MP43">
            <v>0</v>
          </cell>
          <cell r="MQ43">
            <v>0</v>
          </cell>
          <cell r="MR43">
            <v>0</v>
          </cell>
          <cell r="MS43">
            <v>0</v>
          </cell>
          <cell r="MT43">
            <v>0</v>
          </cell>
          <cell r="MU43">
            <v>0</v>
          </cell>
          <cell r="NH43">
            <v>1</v>
          </cell>
          <cell r="NN43">
            <v>4.7</v>
          </cell>
          <cell r="QR43">
            <v>0</v>
          </cell>
          <cell r="QS43">
            <v>7</v>
          </cell>
        </row>
        <row r="44">
          <cell r="F44" t="str">
            <v>Oui</v>
          </cell>
          <cell r="I44">
            <v>0</v>
          </cell>
          <cell r="AM44">
            <v>44896</v>
          </cell>
          <cell r="AN44" t="str">
            <v>Oui</v>
          </cell>
          <cell r="AQ44" t="str">
            <v>Déplacé interne</v>
          </cell>
          <cell r="BE44">
            <v>1</v>
          </cell>
          <cell r="BF44">
            <v>2</v>
          </cell>
          <cell r="BH44">
            <v>0</v>
          </cell>
          <cell r="BI44">
            <v>2</v>
          </cell>
          <cell r="BK44">
            <v>0</v>
          </cell>
          <cell r="BL44">
            <v>1</v>
          </cell>
          <cell r="BN44">
            <v>0</v>
          </cell>
          <cell r="BO44">
            <v>1</v>
          </cell>
          <cell r="BQ44">
            <v>0</v>
          </cell>
          <cell r="BR44">
            <v>0</v>
          </cell>
          <cell r="CC44">
            <v>7</v>
          </cell>
          <cell r="CF44">
            <v>7</v>
          </cell>
          <cell r="DE44" t="str">
            <v>Travail journalier</v>
          </cell>
          <cell r="DG44" t="str">
            <v>Non</v>
          </cell>
          <cell r="DI44" t="str">
            <v>Non</v>
          </cell>
          <cell r="DJ44" t="str">
            <v>Les produits sur le marché sont trop chers pour le ménage</v>
          </cell>
          <cell r="DL44" t="str">
            <v>Non</v>
          </cell>
          <cell r="DO44">
            <v>1</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F44">
            <v>0</v>
          </cell>
          <cell r="EI44">
            <v>1</v>
          </cell>
          <cell r="EJ44">
            <v>1</v>
          </cell>
          <cell r="EK44">
            <v>1</v>
          </cell>
          <cell r="EL44">
            <v>1</v>
          </cell>
          <cell r="FP44" t="str">
            <v>Sur une parcelle ou un abri qui lui appartient</v>
          </cell>
          <cell r="FR44" t="str">
            <v>Maison (construction non-durable délabrée)</v>
          </cell>
          <cell r="FU44" t="str">
            <v>Oui</v>
          </cell>
          <cell r="GE44" t="str">
            <v>Ne sait pas</v>
          </cell>
          <cell r="GH44" t="str">
            <v>Source non-améliorée (c'est à dire non-protégée de l'extérieur, p.ex. puits creusé non-couvert/traditionnel, source naturelle non-aménagée, etc.)</v>
          </cell>
          <cell r="GK44" t="str">
            <v>Oui</v>
          </cell>
          <cell r="GL44" t="str">
            <v>Oui</v>
          </cell>
          <cell r="GM44" t="str">
            <v>Oui</v>
          </cell>
          <cell r="GN44" t="str">
            <v>Oui</v>
          </cell>
          <cell r="GO44" t="str">
            <v>Moins de 30 minutes</v>
          </cell>
          <cell r="GQ44">
            <v>0</v>
          </cell>
          <cell r="GR44">
            <v>0</v>
          </cell>
          <cell r="GS44">
            <v>0</v>
          </cell>
          <cell r="GT44">
            <v>0</v>
          </cell>
          <cell r="GU44">
            <v>0</v>
          </cell>
          <cell r="GV44">
            <v>0</v>
          </cell>
          <cell r="GW44">
            <v>0</v>
          </cell>
          <cell r="GX44">
            <v>0</v>
          </cell>
          <cell r="GY44">
            <v>1</v>
          </cell>
          <cell r="GZ44">
            <v>0</v>
          </cell>
          <cell r="HA44">
            <v>0</v>
          </cell>
          <cell r="HB44">
            <v>0</v>
          </cell>
          <cell r="HM44" t="str">
            <v>Non</v>
          </cell>
          <cell r="HO44" t="str">
            <v>Pas d'installation sanitaire/défécation à l'air libre</v>
          </cell>
          <cell r="HU44" t="str">
            <v>Structure de santé (centre, clinique, hôpital, etc.)</v>
          </cell>
          <cell r="HW44" t="str">
            <v>Structure de santé (centre, clinique, hôpital, etc.)</v>
          </cell>
          <cell r="HY44" t="str">
            <v>Entre 1 heure et 2 heures</v>
          </cell>
          <cell r="HZ44" t="str">
            <v>Oui</v>
          </cell>
          <cell r="IB44" t="str">
            <v>Oui</v>
          </cell>
          <cell r="IC44" t="str">
            <v>Oui</v>
          </cell>
          <cell r="ID44" t="str">
            <v>Oui</v>
          </cell>
          <cell r="IG44" t="str">
            <v>Oui</v>
          </cell>
          <cell r="II44" t="str">
            <v>Non</v>
          </cell>
          <cell r="IO44">
            <v>0</v>
          </cell>
          <cell r="IP44">
            <v>0</v>
          </cell>
          <cell r="IQ44">
            <v>0</v>
          </cell>
          <cell r="IR44">
            <v>0</v>
          </cell>
          <cell r="IS44">
            <v>0</v>
          </cell>
          <cell r="IT44">
            <v>1</v>
          </cell>
          <cell r="IU44">
            <v>0</v>
          </cell>
          <cell r="IW44">
            <v>0</v>
          </cell>
          <cell r="IX44">
            <v>0</v>
          </cell>
          <cell r="IY44">
            <v>0</v>
          </cell>
          <cell r="IZ44">
            <v>0</v>
          </cell>
          <cell r="JA44">
            <v>0</v>
          </cell>
          <cell r="JB44">
            <v>1</v>
          </cell>
          <cell r="JC44">
            <v>0</v>
          </cell>
          <cell r="JE44">
            <v>0</v>
          </cell>
          <cell r="JF44">
            <v>1</v>
          </cell>
          <cell r="JG44">
            <v>0</v>
          </cell>
          <cell r="JH44">
            <v>0</v>
          </cell>
          <cell r="JI44">
            <v>0</v>
          </cell>
          <cell r="JJ44">
            <v>0</v>
          </cell>
          <cell r="JK44">
            <v>0</v>
          </cell>
          <cell r="JL44">
            <v>0</v>
          </cell>
          <cell r="JO44" t="str">
            <v>Moins de 1 heure</v>
          </cell>
          <cell r="JP44" t="str">
            <v>Ne sait pas</v>
          </cell>
          <cell r="JT44" t="str">
            <v>Aucune</v>
          </cell>
          <cell r="JV44" t="str">
            <v>Aucune</v>
          </cell>
          <cell r="JZ44" t="str">
            <v>Enfant jamais allé à l’école</v>
          </cell>
          <cell r="KD44">
            <v>1</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V44">
            <v>0</v>
          </cell>
          <cell r="KW44">
            <v>1</v>
          </cell>
          <cell r="KX44">
            <v>1</v>
          </cell>
          <cell r="KY44">
            <v>0</v>
          </cell>
          <cell r="KZ44">
            <v>0</v>
          </cell>
          <cell r="LA44">
            <v>0</v>
          </cell>
          <cell r="LD44">
            <v>0</v>
          </cell>
          <cell r="LE44">
            <v>1</v>
          </cell>
          <cell r="LG44">
            <v>0</v>
          </cell>
          <cell r="LH44">
            <v>0</v>
          </cell>
          <cell r="LI44">
            <v>0</v>
          </cell>
          <cell r="LJ44">
            <v>0</v>
          </cell>
          <cell r="LK44">
            <v>0</v>
          </cell>
          <cell r="LL44">
            <v>0</v>
          </cell>
          <cell r="LM44">
            <v>0</v>
          </cell>
          <cell r="LN44">
            <v>0</v>
          </cell>
          <cell r="LQ44">
            <v>0</v>
          </cell>
          <cell r="LR44">
            <v>1</v>
          </cell>
          <cell r="LS44">
            <v>0</v>
          </cell>
          <cell r="LT44">
            <v>0</v>
          </cell>
          <cell r="LU44">
            <v>0</v>
          </cell>
          <cell r="LV44">
            <v>0</v>
          </cell>
          <cell r="LW44">
            <v>0</v>
          </cell>
          <cell r="LX44">
            <v>0</v>
          </cell>
          <cell r="LY44">
            <v>0</v>
          </cell>
          <cell r="LZ44">
            <v>0</v>
          </cell>
          <cell r="MA44">
            <v>0</v>
          </cell>
          <cell r="MB44">
            <v>0</v>
          </cell>
          <cell r="MC44">
            <v>0</v>
          </cell>
          <cell r="MD44">
            <v>0</v>
          </cell>
          <cell r="MG44">
            <v>0</v>
          </cell>
          <cell r="MH44">
            <v>1</v>
          </cell>
          <cell r="MI44">
            <v>0</v>
          </cell>
          <cell r="MJ44">
            <v>0</v>
          </cell>
          <cell r="MK44">
            <v>0</v>
          </cell>
          <cell r="ML44">
            <v>0</v>
          </cell>
          <cell r="MM44">
            <v>0</v>
          </cell>
          <cell r="MN44">
            <v>0</v>
          </cell>
          <cell r="MO44">
            <v>0</v>
          </cell>
          <cell r="MP44">
            <v>0</v>
          </cell>
          <cell r="MQ44">
            <v>0</v>
          </cell>
          <cell r="MR44">
            <v>0</v>
          </cell>
          <cell r="MS44">
            <v>0</v>
          </cell>
          <cell r="MT44">
            <v>0</v>
          </cell>
          <cell r="MU44">
            <v>0</v>
          </cell>
          <cell r="NH44">
            <v>1</v>
          </cell>
          <cell r="NN44">
            <v>4.9000000000000004</v>
          </cell>
          <cell r="QR44">
            <v>5</v>
          </cell>
          <cell r="QS44">
            <v>5</v>
          </cell>
        </row>
        <row r="45">
          <cell r="F45" t="str">
            <v>Oui</v>
          </cell>
          <cell r="I45">
            <v>0</v>
          </cell>
          <cell r="AM45">
            <v>45170</v>
          </cell>
          <cell r="AN45" t="str">
            <v>Oui</v>
          </cell>
          <cell r="AQ45" t="str">
            <v>Déplacé interne</v>
          </cell>
          <cell r="BE45">
            <v>1</v>
          </cell>
          <cell r="BF45">
            <v>1</v>
          </cell>
          <cell r="BH45">
            <v>0</v>
          </cell>
          <cell r="BI45">
            <v>0</v>
          </cell>
          <cell r="BK45">
            <v>1</v>
          </cell>
          <cell r="BL45">
            <v>1</v>
          </cell>
          <cell r="BN45">
            <v>1</v>
          </cell>
          <cell r="BO45">
            <v>1</v>
          </cell>
          <cell r="BQ45">
            <v>0</v>
          </cell>
          <cell r="BR45">
            <v>0</v>
          </cell>
          <cell r="CC45">
            <v>6</v>
          </cell>
          <cell r="CF45">
            <v>6</v>
          </cell>
          <cell r="DE45" t="str">
            <v>Travail journalier</v>
          </cell>
          <cell r="DG45" t="str">
            <v>Non</v>
          </cell>
          <cell r="DI45" t="str">
            <v>Non</v>
          </cell>
          <cell r="DJ45" t="str">
            <v>Les produits sur le marché sont trop chers pour le ménage</v>
          </cell>
          <cell r="DL45" t="str">
            <v>Non</v>
          </cell>
          <cell r="DO45">
            <v>1</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F45">
            <v>0</v>
          </cell>
          <cell r="EI45">
            <v>1</v>
          </cell>
          <cell r="EJ45">
            <v>1</v>
          </cell>
          <cell r="EK45">
            <v>1</v>
          </cell>
          <cell r="EL45">
            <v>1</v>
          </cell>
          <cell r="FP45" t="str">
            <v>Sur une parcelle ou un abri qui lui appartient</v>
          </cell>
          <cell r="FR45" t="str">
            <v>Maison (construction non-durable délabrée)</v>
          </cell>
          <cell r="FU45" t="str">
            <v>Oui</v>
          </cell>
          <cell r="GE45" t="str">
            <v>Ne sait pas</v>
          </cell>
          <cell r="GH45" t="str">
            <v>Source non-améliorée (c'est à dire non-protégée de l'extérieur, p.ex. puits creusé non-couvert/traditionnel, source naturelle non-aménagée, etc.)</v>
          </cell>
          <cell r="GK45" t="str">
            <v>Oui</v>
          </cell>
          <cell r="GL45" t="str">
            <v>Oui</v>
          </cell>
          <cell r="GM45" t="str">
            <v>Oui</v>
          </cell>
          <cell r="GN45" t="str">
            <v>Oui</v>
          </cell>
          <cell r="GO45" t="str">
            <v>De 31 minutes à 2 heures</v>
          </cell>
          <cell r="GQ45">
            <v>0</v>
          </cell>
          <cell r="GR45">
            <v>0</v>
          </cell>
          <cell r="GS45">
            <v>0</v>
          </cell>
          <cell r="GT45">
            <v>0</v>
          </cell>
          <cell r="GU45">
            <v>0</v>
          </cell>
          <cell r="GV45">
            <v>0</v>
          </cell>
          <cell r="GW45">
            <v>0</v>
          </cell>
          <cell r="GX45">
            <v>0</v>
          </cell>
          <cell r="GY45">
            <v>1</v>
          </cell>
          <cell r="GZ45">
            <v>0</v>
          </cell>
          <cell r="HA45">
            <v>0</v>
          </cell>
          <cell r="HB45">
            <v>0</v>
          </cell>
          <cell r="HM45" t="str">
            <v>Non</v>
          </cell>
          <cell r="HO45" t="str">
            <v>Pas d'installation sanitaire/défécation à l'air libre</v>
          </cell>
          <cell r="HU45" t="str">
            <v>Structure de santé (centre, clinique, hôpital, etc.)</v>
          </cell>
          <cell r="HW45" t="str">
            <v>Structure de santé (centre, clinique, hôpital, etc.)</v>
          </cell>
          <cell r="HY45" t="str">
            <v>Entre 1 heure et 2 heures</v>
          </cell>
          <cell r="HZ45" t="str">
            <v>Non</v>
          </cell>
          <cell r="IB45" t="str">
            <v>Oui</v>
          </cell>
          <cell r="IC45" t="str">
            <v>Oui</v>
          </cell>
          <cell r="ID45" t="str">
            <v>Oui</v>
          </cell>
          <cell r="IG45" t="str">
            <v>Oui</v>
          </cell>
          <cell r="II45" t="str">
            <v>Non</v>
          </cell>
          <cell r="IO45">
            <v>0</v>
          </cell>
          <cell r="IP45">
            <v>0</v>
          </cell>
          <cell r="IQ45">
            <v>0</v>
          </cell>
          <cell r="IR45">
            <v>0</v>
          </cell>
          <cell r="IS45">
            <v>0</v>
          </cell>
          <cell r="IT45">
            <v>1</v>
          </cell>
          <cell r="IU45">
            <v>0</v>
          </cell>
          <cell r="IW45">
            <v>0</v>
          </cell>
          <cell r="IX45">
            <v>0</v>
          </cell>
          <cell r="IY45">
            <v>0</v>
          </cell>
          <cell r="IZ45">
            <v>0</v>
          </cell>
          <cell r="JA45">
            <v>0</v>
          </cell>
          <cell r="JB45">
            <v>1</v>
          </cell>
          <cell r="JC45">
            <v>0</v>
          </cell>
          <cell r="JE45">
            <v>1</v>
          </cell>
          <cell r="JF45">
            <v>0</v>
          </cell>
          <cell r="JG45">
            <v>0</v>
          </cell>
          <cell r="JH45">
            <v>0</v>
          </cell>
          <cell r="JI45">
            <v>0</v>
          </cell>
          <cell r="JJ45">
            <v>0</v>
          </cell>
          <cell r="JK45">
            <v>0</v>
          </cell>
          <cell r="JL45">
            <v>0</v>
          </cell>
          <cell r="JO45" t="str">
            <v>Moins de 1 heure</v>
          </cell>
          <cell r="JP45" t="str">
            <v>Ne sait pas</v>
          </cell>
          <cell r="JS45" t="str">
            <v>Aucun</v>
          </cell>
          <cell r="JT45" t="str">
            <v>Aucune</v>
          </cell>
          <cell r="JU45" t="str">
            <v>Aucun</v>
          </cell>
          <cell r="JV45" t="str">
            <v>Aucune</v>
          </cell>
          <cell r="JZ45" t="str">
            <v>Manque de moyens pour payer l’école</v>
          </cell>
          <cell r="KD45">
            <v>1</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V45">
            <v>0</v>
          </cell>
          <cell r="KW45">
            <v>1</v>
          </cell>
          <cell r="KX45">
            <v>1</v>
          </cell>
          <cell r="KY45">
            <v>0</v>
          </cell>
          <cell r="KZ45">
            <v>0</v>
          </cell>
          <cell r="LA45">
            <v>0</v>
          </cell>
          <cell r="LD45">
            <v>0</v>
          </cell>
          <cell r="LE45">
            <v>1</v>
          </cell>
          <cell r="LG45">
            <v>0</v>
          </cell>
          <cell r="LH45">
            <v>0</v>
          </cell>
          <cell r="LI45">
            <v>0</v>
          </cell>
          <cell r="LJ45">
            <v>0</v>
          </cell>
          <cell r="LK45">
            <v>0</v>
          </cell>
          <cell r="LL45">
            <v>0</v>
          </cell>
          <cell r="LM45">
            <v>0</v>
          </cell>
          <cell r="LN45">
            <v>0</v>
          </cell>
          <cell r="LQ45">
            <v>0</v>
          </cell>
          <cell r="LR45">
            <v>1</v>
          </cell>
          <cell r="LS45">
            <v>0</v>
          </cell>
          <cell r="LT45">
            <v>0</v>
          </cell>
          <cell r="LU45">
            <v>0</v>
          </cell>
          <cell r="LV45">
            <v>0</v>
          </cell>
          <cell r="LW45">
            <v>0</v>
          </cell>
          <cell r="LX45">
            <v>0</v>
          </cell>
          <cell r="LY45">
            <v>0</v>
          </cell>
          <cell r="LZ45">
            <v>0</v>
          </cell>
          <cell r="MA45">
            <v>0</v>
          </cell>
          <cell r="MB45">
            <v>0</v>
          </cell>
          <cell r="MC45">
            <v>0</v>
          </cell>
          <cell r="MD45">
            <v>0</v>
          </cell>
          <cell r="MG45">
            <v>0</v>
          </cell>
          <cell r="MH45">
            <v>1</v>
          </cell>
          <cell r="MI45">
            <v>0</v>
          </cell>
          <cell r="MJ45">
            <v>0</v>
          </cell>
          <cell r="MK45">
            <v>0</v>
          </cell>
          <cell r="ML45">
            <v>0</v>
          </cell>
          <cell r="MM45">
            <v>0</v>
          </cell>
          <cell r="MN45">
            <v>0</v>
          </cell>
          <cell r="MO45">
            <v>0</v>
          </cell>
          <cell r="MP45">
            <v>0</v>
          </cell>
          <cell r="MQ45">
            <v>0</v>
          </cell>
          <cell r="MR45">
            <v>0</v>
          </cell>
          <cell r="MS45">
            <v>0</v>
          </cell>
          <cell r="MT45">
            <v>0</v>
          </cell>
          <cell r="MU45">
            <v>0</v>
          </cell>
          <cell r="NH45">
            <v>1</v>
          </cell>
          <cell r="NN45">
            <v>2.4</v>
          </cell>
          <cell r="QR45">
            <v>10</v>
          </cell>
          <cell r="QS45">
            <v>5</v>
          </cell>
        </row>
        <row r="46">
          <cell r="F46" t="str">
            <v>Oui</v>
          </cell>
          <cell r="I46">
            <v>0</v>
          </cell>
          <cell r="AM46">
            <v>45200</v>
          </cell>
          <cell r="AN46" t="str">
            <v>Oui</v>
          </cell>
          <cell r="AQ46" t="str">
            <v>Déplacé interne</v>
          </cell>
          <cell r="BE46">
            <v>1</v>
          </cell>
          <cell r="BF46">
            <v>1</v>
          </cell>
          <cell r="BH46">
            <v>0</v>
          </cell>
          <cell r="BI46">
            <v>0</v>
          </cell>
          <cell r="BK46">
            <v>0</v>
          </cell>
          <cell r="BL46">
            <v>2</v>
          </cell>
          <cell r="BN46">
            <v>1</v>
          </cell>
          <cell r="BO46">
            <v>1</v>
          </cell>
          <cell r="BQ46">
            <v>0</v>
          </cell>
          <cell r="BR46">
            <v>0</v>
          </cell>
          <cell r="CC46">
            <v>6</v>
          </cell>
          <cell r="CF46">
            <v>6</v>
          </cell>
          <cell r="DE46" t="str">
            <v>Travail journalier</v>
          </cell>
          <cell r="DG46" t="str">
            <v>Non</v>
          </cell>
          <cell r="DI46" t="str">
            <v>Non</v>
          </cell>
          <cell r="DJ46" t="str">
            <v>Autre (préciser)</v>
          </cell>
          <cell r="DL46" t="str">
            <v>Non</v>
          </cell>
          <cell r="DO46">
            <v>1</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F46">
            <v>0</v>
          </cell>
          <cell r="EI46">
            <v>1</v>
          </cell>
          <cell r="EJ46">
            <v>1</v>
          </cell>
          <cell r="EK46">
            <v>1</v>
          </cell>
          <cell r="EL46">
            <v>1</v>
          </cell>
          <cell r="FP46" t="str">
            <v>Sur une parcelle ou un abri qui lui appartient</v>
          </cell>
          <cell r="FR46" t="str">
            <v>Maison (construction durable)</v>
          </cell>
          <cell r="FU46" t="str">
            <v>Oui</v>
          </cell>
          <cell r="GE46" t="str">
            <v>Ne sait pas</v>
          </cell>
          <cell r="GH46" t="str">
            <v>Source non-améliorée (c'est à dire non-protégée de l'extérieur, p.ex. puits creusé non-couvert/traditionnel, source naturelle non-aménagée, etc.)</v>
          </cell>
          <cell r="GK46" t="str">
            <v>Oui</v>
          </cell>
          <cell r="GL46" t="str">
            <v>Oui</v>
          </cell>
          <cell r="GM46" t="str">
            <v>Oui</v>
          </cell>
          <cell r="GN46" t="str">
            <v>Oui</v>
          </cell>
          <cell r="GO46" t="str">
            <v>Moins de 30 minutes</v>
          </cell>
          <cell r="GQ46">
            <v>0</v>
          </cell>
          <cell r="GR46">
            <v>0</v>
          </cell>
          <cell r="GS46">
            <v>0</v>
          </cell>
          <cell r="GT46">
            <v>0</v>
          </cell>
          <cell r="GU46">
            <v>0</v>
          </cell>
          <cell r="GV46">
            <v>0</v>
          </cell>
          <cell r="GW46">
            <v>0</v>
          </cell>
          <cell r="GX46">
            <v>0</v>
          </cell>
          <cell r="GY46">
            <v>1</v>
          </cell>
          <cell r="GZ46">
            <v>0</v>
          </cell>
          <cell r="HA46">
            <v>0</v>
          </cell>
          <cell r="HB46">
            <v>0</v>
          </cell>
          <cell r="HM46" t="str">
            <v>Non</v>
          </cell>
          <cell r="HO46" t="str">
            <v>Pas d'installation sanitaire/défécation à l'air libre</v>
          </cell>
          <cell r="HU46" t="str">
            <v>Structure de santé (centre, clinique, hôpital, etc.)</v>
          </cell>
          <cell r="HW46" t="str">
            <v>Structure de santé (centre, clinique, hôpital, etc.)</v>
          </cell>
          <cell r="HY46" t="str">
            <v>Entre 1 heure et 2 heures</v>
          </cell>
          <cell r="HZ46" t="str">
            <v>Non</v>
          </cell>
          <cell r="IB46" t="str">
            <v>Oui</v>
          </cell>
          <cell r="IC46" t="str">
            <v>Oui</v>
          </cell>
          <cell r="ID46" t="str">
            <v>Oui</v>
          </cell>
          <cell r="IG46" t="str">
            <v>Oui</v>
          </cell>
          <cell r="II46" t="str">
            <v>Non</v>
          </cell>
          <cell r="IO46">
            <v>0</v>
          </cell>
          <cell r="IP46">
            <v>0</v>
          </cell>
          <cell r="IQ46">
            <v>0</v>
          </cell>
          <cell r="IR46">
            <v>0</v>
          </cell>
          <cell r="IS46">
            <v>0</v>
          </cell>
          <cell r="IT46">
            <v>1</v>
          </cell>
          <cell r="IU46">
            <v>0</v>
          </cell>
          <cell r="IW46">
            <v>0</v>
          </cell>
          <cell r="IX46">
            <v>0</v>
          </cell>
          <cell r="IY46">
            <v>0</v>
          </cell>
          <cell r="IZ46">
            <v>0</v>
          </cell>
          <cell r="JA46">
            <v>0</v>
          </cell>
          <cell r="JB46">
            <v>1</v>
          </cell>
          <cell r="JC46">
            <v>0</v>
          </cell>
          <cell r="JE46">
            <v>1</v>
          </cell>
          <cell r="JF46">
            <v>0</v>
          </cell>
          <cell r="JG46">
            <v>0</v>
          </cell>
          <cell r="JH46">
            <v>0</v>
          </cell>
          <cell r="JI46">
            <v>0</v>
          </cell>
          <cell r="JJ46">
            <v>0</v>
          </cell>
          <cell r="JK46">
            <v>0</v>
          </cell>
          <cell r="JL46">
            <v>0</v>
          </cell>
          <cell r="JO46" t="str">
            <v>Moins de 1 heure</v>
          </cell>
          <cell r="JP46" t="str">
            <v>Non</v>
          </cell>
          <cell r="JT46" t="str">
            <v>Aucune</v>
          </cell>
          <cell r="JV46" t="str">
            <v>Aucune</v>
          </cell>
          <cell r="JZ46" t="str">
            <v>Interruption suite à un déplacement / retour</v>
          </cell>
          <cell r="KD46">
            <v>1</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V46">
            <v>0</v>
          </cell>
          <cell r="KW46">
            <v>1</v>
          </cell>
          <cell r="KX46">
            <v>1</v>
          </cell>
          <cell r="KY46">
            <v>0</v>
          </cell>
          <cell r="KZ46">
            <v>0</v>
          </cell>
          <cell r="LA46">
            <v>0</v>
          </cell>
          <cell r="LD46">
            <v>0</v>
          </cell>
          <cell r="LE46">
            <v>1</v>
          </cell>
          <cell r="LG46">
            <v>0</v>
          </cell>
          <cell r="LH46">
            <v>0</v>
          </cell>
          <cell r="LI46">
            <v>0</v>
          </cell>
          <cell r="LJ46">
            <v>0</v>
          </cell>
          <cell r="LK46">
            <v>0</v>
          </cell>
          <cell r="LL46">
            <v>0</v>
          </cell>
          <cell r="LM46">
            <v>0</v>
          </cell>
          <cell r="LN46">
            <v>0</v>
          </cell>
          <cell r="LQ46">
            <v>0</v>
          </cell>
          <cell r="LR46">
            <v>0</v>
          </cell>
          <cell r="LS46">
            <v>0</v>
          </cell>
          <cell r="LT46">
            <v>0</v>
          </cell>
          <cell r="LU46">
            <v>0</v>
          </cell>
          <cell r="LV46">
            <v>1</v>
          </cell>
          <cell r="LW46">
            <v>0</v>
          </cell>
          <cell r="LX46">
            <v>0</v>
          </cell>
          <cell r="LY46">
            <v>0</v>
          </cell>
          <cell r="LZ46">
            <v>0</v>
          </cell>
          <cell r="MA46">
            <v>0</v>
          </cell>
          <cell r="MB46">
            <v>0</v>
          </cell>
          <cell r="MC46">
            <v>0</v>
          </cell>
          <cell r="MD46">
            <v>0</v>
          </cell>
          <cell r="MG46">
            <v>0</v>
          </cell>
          <cell r="MH46">
            <v>1</v>
          </cell>
          <cell r="MI46">
            <v>0</v>
          </cell>
          <cell r="MJ46">
            <v>0</v>
          </cell>
          <cell r="MK46">
            <v>0</v>
          </cell>
          <cell r="ML46">
            <v>0</v>
          </cell>
          <cell r="MM46">
            <v>0</v>
          </cell>
          <cell r="MN46">
            <v>0</v>
          </cell>
          <cell r="MO46">
            <v>0</v>
          </cell>
          <cell r="MP46">
            <v>0</v>
          </cell>
          <cell r="MQ46">
            <v>0</v>
          </cell>
          <cell r="MR46">
            <v>0</v>
          </cell>
          <cell r="MS46">
            <v>0</v>
          </cell>
          <cell r="MT46">
            <v>0</v>
          </cell>
          <cell r="MU46">
            <v>0</v>
          </cell>
          <cell r="NH46">
            <v>1</v>
          </cell>
          <cell r="NN46">
            <v>2.2000000000000002</v>
          </cell>
          <cell r="QR46">
            <v>13</v>
          </cell>
          <cell r="QS46">
            <v>4</v>
          </cell>
        </row>
        <row r="47">
          <cell r="F47" t="str">
            <v>Oui</v>
          </cell>
          <cell r="I47">
            <v>0</v>
          </cell>
          <cell r="AM47">
            <v>45200</v>
          </cell>
          <cell r="AN47" t="str">
            <v>Oui</v>
          </cell>
          <cell r="AQ47" t="str">
            <v>Déplacé interne</v>
          </cell>
          <cell r="BE47">
            <v>0</v>
          </cell>
          <cell r="BF47">
            <v>0</v>
          </cell>
          <cell r="BH47">
            <v>0</v>
          </cell>
          <cell r="BI47">
            <v>0</v>
          </cell>
          <cell r="BK47">
            <v>2</v>
          </cell>
          <cell r="BL47">
            <v>1</v>
          </cell>
          <cell r="BN47">
            <v>1</v>
          </cell>
          <cell r="BO47">
            <v>0</v>
          </cell>
          <cell r="BQ47">
            <v>0</v>
          </cell>
          <cell r="BR47">
            <v>0</v>
          </cell>
          <cell r="CC47">
            <v>4</v>
          </cell>
          <cell r="CF47">
            <v>4</v>
          </cell>
          <cell r="DE47" t="str">
            <v>Travail journalier</v>
          </cell>
          <cell r="DG47" t="str">
            <v>Non</v>
          </cell>
          <cell r="DI47" t="str">
            <v>Non</v>
          </cell>
          <cell r="DJ47" t="str">
            <v>Autre (préciser)</v>
          </cell>
          <cell r="DL47" t="str">
            <v>Non</v>
          </cell>
          <cell r="DO47">
            <v>1</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F47">
            <v>0</v>
          </cell>
          <cell r="EI47">
            <v>1</v>
          </cell>
          <cell r="EJ47">
            <v>1</v>
          </cell>
          <cell r="EK47">
            <v>1</v>
          </cell>
          <cell r="EL47">
            <v>1</v>
          </cell>
          <cell r="FP47" t="str">
            <v>Sur une parcelle ou un abri qui lui appartient</v>
          </cell>
          <cell r="FR47" t="str">
            <v>Maison (construction durable)</v>
          </cell>
          <cell r="FU47" t="str">
            <v>Oui</v>
          </cell>
          <cell r="GE47" t="str">
            <v>Oui</v>
          </cell>
          <cell r="GH47" t="str">
            <v>Source non-améliorée (c'est à dire non-protégée de l'extérieur, p.ex. puits creusé non-couvert/traditionnel, source naturelle non-aménagée, etc.)</v>
          </cell>
          <cell r="GK47" t="str">
            <v>Oui</v>
          </cell>
          <cell r="GL47" t="str">
            <v>Oui</v>
          </cell>
          <cell r="GM47" t="str">
            <v>Oui</v>
          </cell>
          <cell r="GN47" t="str">
            <v>Oui</v>
          </cell>
          <cell r="GO47" t="str">
            <v>Moins de 30 minutes</v>
          </cell>
          <cell r="GQ47">
            <v>0</v>
          </cell>
          <cell r="GR47">
            <v>0</v>
          </cell>
          <cell r="GS47">
            <v>0</v>
          </cell>
          <cell r="GT47">
            <v>0</v>
          </cell>
          <cell r="GU47">
            <v>0</v>
          </cell>
          <cell r="GV47">
            <v>0</v>
          </cell>
          <cell r="GW47">
            <v>0</v>
          </cell>
          <cell r="GX47">
            <v>0</v>
          </cell>
          <cell r="GY47">
            <v>1</v>
          </cell>
          <cell r="GZ47">
            <v>0</v>
          </cell>
          <cell r="HA47">
            <v>0</v>
          </cell>
          <cell r="HB47">
            <v>0</v>
          </cell>
          <cell r="HM47" t="str">
            <v>Non</v>
          </cell>
          <cell r="HO47" t="str">
            <v>Pas d'installation sanitaire/défécation à l'air libre</v>
          </cell>
          <cell r="HU47" t="str">
            <v>Structure de santé (centre, clinique, hôpital, etc.)</v>
          </cell>
          <cell r="HW47" t="str">
            <v>Structure de santé (centre, clinique, hôpital, etc.)</v>
          </cell>
          <cell r="HY47" t="str">
            <v>Entre 1 heure et 2 heures</v>
          </cell>
          <cell r="HZ47" t="str">
            <v>Non</v>
          </cell>
          <cell r="IG47" t="str">
            <v>Oui</v>
          </cell>
          <cell r="II47" t="str">
            <v>Non</v>
          </cell>
          <cell r="IO47">
            <v>0</v>
          </cell>
          <cell r="IP47">
            <v>0</v>
          </cell>
          <cell r="IQ47">
            <v>0</v>
          </cell>
          <cell r="IR47">
            <v>0</v>
          </cell>
          <cell r="IS47">
            <v>0</v>
          </cell>
          <cell r="IT47">
            <v>1</v>
          </cell>
          <cell r="IU47">
            <v>0</v>
          </cell>
          <cell r="IW47">
            <v>0</v>
          </cell>
          <cell r="IX47">
            <v>0</v>
          </cell>
          <cell r="IY47">
            <v>0</v>
          </cell>
          <cell r="IZ47">
            <v>0</v>
          </cell>
          <cell r="JA47">
            <v>0</v>
          </cell>
          <cell r="JB47">
            <v>1</v>
          </cell>
          <cell r="JC47">
            <v>0</v>
          </cell>
          <cell r="JE47">
            <v>0</v>
          </cell>
          <cell r="JF47">
            <v>1</v>
          </cell>
          <cell r="JG47">
            <v>0</v>
          </cell>
          <cell r="JH47">
            <v>0</v>
          </cell>
          <cell r="JI47">
            <v>0</v>
          </cell>
          <cell r="JJ47">
            <v>0</v>
          </cell>
          <cell r="JK47">
            <v>0</v>
          </cell>
          <cell r="JL47">
            <v>0</v>
          </cell>
          <cell r="JO47" t="str">
            <v>Moins de 1 heure</v>
          </cell>
          <cell r="JP47" t="str">
            <v>Non</v>
          </cell>
          <cell r="JS47" t="str">
            <v>Certains mais pas tous</v>
          </cell>
          <cell r="JT47" t="str">
            <v>Aucune</v>
          </cell>
          <cell r="JU47" t="str">
            <v>Aucun</v>
          </cell>
          <cell r="JV47" t="str">
            <v>Aucune</v>
          </cell>
          <cell r="JZ47" t="str">
            <v>Manque de moyens pour payer l’école</v>
          </cell>
          <cell r="KD47">
            <v>1</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V47">
            <v>0</v>
          </cell>
          <cell r="KW47">
            <v>1</v>
          </cell>
          <cell r="KX47">
            <v>1</v>
          </cell>
          <cell r="KY47">
            <v>0</v>
          </cell>
          <cell r="KZ47">
            <v>0</v>
          </cell>
          <cell r="LA47">
            <v>0</v>
          </cell>
          <cell r="LD47">
            <v>0</v>
          </cell>
          <cell r="LE47">
            <v>1</v>
          </cell>
          <cell r="LG47">
            <v>0</v>
          </cell>
          <cell r="LH47">
            <v>0</v>
          </cell>
          <cell r="LI47">
            <v>0</v>
          </cell>
          <cell r="LJ47">
            <v>0</v>
          </cell>
          <cell r="LK47">
            <v>0</v>
          </cell>
          <cell r="LL47">
            <v>0</v>
          </cell>
          <cell r="LM47">
            <v>0</v>
          </cell>
          <cell r="LN47">
            <v>0</v>
          </cell>
          <cell r="LQ47">
            <v>0</v>
          </cell>
          <cell r="LR47">
            <v>0</v>
          </cell>
          <cell r="LS47">
            <v>0</v>
          </cell>
          <cell r="LT47">
            <v>0</v>
          </cell>
          <cell r="LU47">
            <v>0</v>
          </cell>
          <cell r="LV47">
            <v>0</v>
          </cell>
          <cell r="LW47">
            <v>0</v>
          </cell>
          <cell r="LX47">
            <v>1</v>
          </cell>
          <cell r="LY47">
            <v>0</v>
          </cell>
          <cell r="LZ47">
            <v>0</v>
          </cell>
          <cell r="MA47">
            <v>0</v>
          </cell>
          <cell r="MB47">
            <v>0</v>
          </cell>
          <cell r="MC47">
            <v>0</v>
          </cell>
          <cell r="MD47">
            <v>0</v>
          </cell>
          <cell r="MG47">
            <v>0</v>
          </cell>
          <cell r="MH47">
            <v>1</v>
          </cell>
          <cell r="MI47">
            <v>0</v>
          </cell>
          <cell r="MJ47">
            <v>0</v>
          </cell>
          <cell r="MK47">
            <v>0</v>
          </cell>
          <cell r="ML47">
            <v>0</v>
          </cell>
          <cell r="MM47">
            <v>0</v>
          </cell>
          <cell r="MN47">
            <v>0</v>
          </cell>
          <cell r="MO47">
            <v>0</v>
          </cell>
          <cell r="MP47">
            <v>0</v>
          </cell>
          <cell r="MQ47">
            <v>0</v>
          </cell>
          <cell r="MR47">
            <v>0</v>
          </cell>
          <cell r="MS47">
            <v>0</v>
          </cell>
          <cell r="MT47">
            <v>0</v>
          </cell>
          <cell r="MU47">
            <v>0</v>
          </cell>
          <cell r="NH47">
            <v>1</v>
          </cell>
          <cell r="NN47">
            <v>3.1</v>
          </cell>
          <cell r="QR47">
            <v>2</v>
          </cell>
          <cell r="QS47">
            <v>5</v>
          </cell>
        </row>
        <row r="48">
          <cell r="F48" t="str">
            <v>Oui</v>
          </cell>
          <cell r="I48">
            <v>0</v>
          </cell>
          <cell r="AM48">
            <v>45200</v>
          </cell>
          <cell r="AN48" t="str">
            <v>Oui</v>
          </cell>
          <cell r="AQ48" t="str">
            <v>Déplacé interne</v>
          </cell>
          <cell r="BE48">
            <v>0</v>
          </cell>
          <cell r="BF48">
            <v>0</v>
          </cell>
          <cell r="BH48">
            <v>0</v>
          </cell>
          <cell r="BI48">
            <v>0</v>
          </cell>
          <cell r="BK48">
            <v>3</v>
          </cell>
          <cell r="BL48">
            <v>1</v>
          </cell>
          <cell r="BN48">
            <v>0</v>
          </cell>
          <cell r="BO48">
            <v>1</v>
          </cell>
          <cell r="BQ48">
            <v>0</v>
          </cell>
          <cell r="BR48">
            <v>0</v>
          </cell>
          <cell r="CC48">
            <v>5</v>
          </cell>
          <cell r="CF48">
            <v>5</v>
          </cell>
          <cell r="DE48" t="str">
            <v>Travail journalier</v>
          </cell>
          <cell r="DG48" t="str">
            <v>Non</v>
          </cell>
          <cell r="DI48" t="str">
            <v>Non</v>
          </cell>
          <cell r="DJ48" t="str">
            <v>Autre (préciser)</v>
          </cell>
          <cell r="DL48" t="str">
            <v>Non</v>
          </cell>
          <cell r="DO48">
            <v>1</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F48">
            <v>0</v>
          </cell>
          <cell r="EI48">
            <v>1</v>
          </cell>
          <cell r="EJ48">
            <v>1</v>
          </cell>
          <cell r="EK48">
            <v>1</v>
          </cell>
          <cell r="EL48">
            <v>1</v>
          </cell>
          <cell r="FP48" t="str">
            <v>Sur une parcelle ou un abri qui lui appartient</v>
          </cell>
          <cell r="FR48" t="str">
            <v>Maison (construction durable)</v>
          </cell>
          <cell r="FU48" t="str">
            <v>Oui</v>
          </cell>
          <cell r="GE48" t="str">
            <v>Oui</v>
          </cell>
          <cell r="GH48" t="str">
            <v>Source non-améliorée (c'est à dire non-protégée de l'extérieur, p.ex. puits creusé non-couvert/traditionnel, source naturelle non-aménagée, etc.)</v>
          </cell>
          <cell r="GK48" t="str">
            <v>Oui</v>
          </cell>
          <cell r="GL48" t="str">
            <v>Oui</v>
          </cell>
          <cell r="GM48" t="str">
            <v>Oui</v>
          </cell>
          <cell r="GN48" t="str">
            <v>Oui</v>
          </cell>
          <cell r="GO48" t="str">
            <v>Moins de 30 minutes</v>
          </cell>
          <cell r="GQ48">
            <v>0</v>
          </cell>
          <cell r="GR48">
            <v>0</v>
          </cell>
          <cell r="GS48">
            <v>0</v>
          </cell>
          <cell r="GT48">
            <v>0</v>
          </cell>
          <cell r="GU48">
            <v>0</v>
          </cell>
          <cell r="GV48">
            <v>0</v>
          </cell>
          <cell r="GW48">
            <v>0</v>
          </cell>
          <cell r="GX48">
            <v>0</v>
          </cell>
          <cell r="GY48">
            <v>1</v>
          </cell>
          <cell r="GZ48">
            <v>0</v>
          </cell>
          <cell r="HA48">
            <v>0</v>
          </cell>
          <cell r="HB48">
            <v>0</v>
          </cell>
          <cell r="HM48" t="str">
            <v>Non</v>
          </cell>
          <cell r="HO48" t="str">
            <v>Pas d'installation sanitaire/défécation à l'air libre</v>
          </cell>
          <cell r="HU48" t="str">
            <v>Guérisseur traditionnel / religieux</v>
          </cell>
          <cell r="HW48" t="str">
            <v>Guérisseur traditionnel / religieux</v>
          </cell>
          <cell r="HY48" t="str">
            <v>Moins de 1 heure</v>
          </cell>
          <cell r="HZ48" t="str">
            <v>Non</v>
          </cell>
          <cell r="IG48" t="str">
            <v>Oui</v>
          </cell>
          <cell r="II48" t="str">
            <v>Non</v>
          </cell>
          <cell r="IO48">
            <v>0</v>
          </cell>
          <cell r="IP48">
            <v>0</v>
          </cell>
          <cell r="IQ48">
            <v>0</v>
          </cell>
          <cell r="IR48">
            <v>0</v>
          </cell>
          <cell r="IS48">
            <v>0</v>
          </cell>
          <cell r="IT48">
            <v>1</v>
          </cell>
          <cell r="IU48">
            <v>0</v>
          </cell>
          <cell r="IW48">
            <v>0</v>
          </cell>
          <cell r="IX48">
            <v>0</v>
          </cell>
          <cell r="IY48">
            <v>0</v>
          </cell>
          <cell r="IZ48">
            <v>0</v>
          </cell>
          <cell r="JA48">
            <v>0</v>
          </cell>
          <cell r="JB48">
            <v>1</v>
          </cell>
          <cell r="JC48">
            <v>0</v>
          </cell>
          <cell r="JE48">
            <v>1</v>
          </cell>
          <cell r="JF48">
            <v>0</v>
          </cell>
          <cell r="JG48">
            <v>0</v>
          </cell>
          <cell r="JH48">
            <v>0</v>
          </cell>
          <cell r="JI48">
            <v>0</v>
          </cell>
          <cell r="JJ48">
            <v>0</v>
          </cell>
          <cell r="JK48">
            <v>0</v>
          </cell>
          <cell r="JL48">
            <v>0</v>
          </cell>
          <cell r="JO48" t="str">
            <v>Moins de 1 heure</v>
          </cell>
          <cell r="JP48" t="str">
            <v>Non</v>
          </cell>
          <cell r="JS48" t="str">
            <v>Aucun</v>
          </cell>
          <cell r="JT48" t="str">
            <v>Aucune</v>
          </cell>
          <cell r="JU48" t="str">
            <v>Aucun</v>
          </cell>
          <cell r="JV48" t="str">
            <v>Aucune</v>
          </cell>
          <cell r="JZ48" t="str">
            <v>Autre (préciser)</v>
          </cell>
          <cell r="KD48">
            <v>1</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V48">
            <v>0</v>
          </cell>
          <cell r="KW48">
            <v>1</v>
          </cell>
          <cell r="KX48">
            <v>1</v>
          </cell>
          <cell r="KY48">
            <v>0</v>
          </cell>
          <cell r="KZ48">
            <v>0</v>
          </cell>
          <cell r="LA48">
            <v>0</v>
          </cell>
          <cell r="LD48">
            <v>0</v>
          </cell>
          <cell r="LE48">
            <v>1</v>
          </cell>
          <cell r="LG48">
            <v>0</v>
          </cell>
          <cell r="LH48">
            <v>0</v>
          </cell>
          <cell r="LI48">
            <v>0</v>
          </cell>
          <cell r="LJ48">
            <v>0</v>
          </cell>
          <cell r="LK48">
            <v>0</v>
          </cell>
          <cell r="LL48">
            <v>0</v>
          </cell>
          <cell r="LM48">
            <v>0</v>
          </cell>
          <cell r="LN48">
            <v>0</v>
          </cell>
          <cell r="LQ48">
            <v>0</v>
          </cell>
          <cell r="LR48">
            <v>0</v>
          </cell>
          <cell r="LS48">
            <v>0</v>
          </cell>
          <cell r="LT48">
            <v>0</v>
          </cell>
          <cell r="LU48">
            <v>0</v>
          </cell>
          <cell r="LV48">
            <v>0</v>
          </cell>
          <cell r="LW48">
            <v>0</v>
          </cell>
          <cell r="LX48">
            <v>1</v>
          </cell>
          <cell r="LY48">
            <v>0</v>
          </cell>
          <cell r="LZ48">
            <v>0</v>
          </cell>
          <cell r="MA48">
            <v>0</v>
          </cell>
          <cell r="MB48">
            <v>0</v>
          </cell>
          <cell r="MC48">
            <v>0</v>
          </cell>
          <cell r="MD48">
            <v>0</v>
          </cell>
          <cell r="MG48">
            <v>0</v>
          </cell>
          <cell r="MH48">
            <v>1</v>
          </cell>
          <cell r="MI48">
            <v>0</v>
          </cell>
          <cell r="MJ48">
            <v>0</v>
          </cell>
          <cell r="MK48">
            <v>0</v>
          </cell>
          <cell r="ML48">
            <v>0</v>
          </cell>
          <cell r="MM48">
            <v>0</v>
          </cell>
          <cell r="MN48">
            <v>0</v>
          </cell>
          <cell r="MO48">
            <v>0</v>
          </cell>
          <cell r="MP48">
            <v>0</v>
          </cell>
          <cell r="MQ48">
            <v>0</v>
          </cell>
          <cell r="MR48">
            <v>0</v>
          </cell>
          <cell r="MS48">
            <v>0</v>
          </cell>
          <cell r="MT48">
            <v>0</v>
          </cell>
          <cell r="MU48">
            <v>0</v>
          </cell>
          <cell r="NH48">
            <v>1</v>
          </cell>
          <cell r="NN48">
            <v>2.1</v>
          </cell>
          <cell r="QR48">
            <v>7</v>
          </cell>
          <cell r="QS48">
            <v>3</v>
          </cell>
        </row>
        <row r="49">
          <cell r="F49" t="str">
            <v>Oui</v>
          </cell>
          <cell r="I49">
            <v>0</v>
          </cell>
          <cell r="AM49">
            <v>45200</v>
          </cell>
          <cell r="AN49" t="str">
            <v>Oui</v>
          </cell>
          <cell r="AQ49" t="str">
            <v>Déplacé interne</v>
          </cell>
          <cell r="BE49">
            <v>0</v>
          </cell>
          <cell r="BF49">
            <v>0</v>
          </cell>
          <cell r="BH49">
            <v>0</v>
          </cell>
          <cell r="BI49">
            <v>0</v>
          </cell>
          <cell r="BK49">
            <v>2</v>
          </cell>
          <cell r="BL49">
            <v>0</v>
          </cell>
          <cell r="BN49">
            <v>0</v>
          </cell>
          <cell r="BO49">
            <v>1</v>
          </cell>
          <cell r="BQ49">
            <v>0</v>
          </cell>
          <cell r="BR49">
            <v>0</v>
          </cell>
          <cell r="CC49">
            <v>3</v>
          </cell>
          <cell r="CF49">
            <v>3</v>
          </cell>
          <cell r="DE49" t="str">
            <v>Travail journalier</v>
          </cell>
          <cell r="DG49" t="str">
            <v>Non</v>
          </cell>
          <cell r="DI49" t="str">
            <v>Non</v>
          </cell>
          <cell r="DJ49" t="str">
            <v>Autre (préciser)</v>
          </cell>
          <cell r="DL49" t="str">
            <v>Non</v>
          </cell>
          <cell r="DO49">
            <v>1</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F49">
            <v>0</v>
          </cell>
          <cell r="EI49">
            <v>1</v>
          </cell>
          <cell r="EJ49">
            <v>1</v>
          </cell>
          <cell r="EK49">
            <v>1</v>
          </cell>
          <cell r="EL49">
            <v>1</v>
          </cell>
          <cell r="FP49" t="str">
            <v>Sur une parcelle ou un abri qui lui appartient</v>
          </cell>
          <cell r="FR49" t="str">
            <v>Maison (construction durable)</v>
          </cell>
          <cell r="FU49" t="str">
            <v>Oui</v>
          </cell>
          <cell r="GE49" t="str">
            <v>Oui</v>
          </cell>
          <cell r="GH49" t="str">
            <v>Source non-améliorée (c'est à dire non-protégée de l'extérieur, p.ex. puits creusé non-couvert/traditionnel, source naturelle non-aménagée, etc.)</v>
          </cell>
          <cell r="GK49" t="str">
            <v>Oui</v>
          </cell>
          <cell r="GL49" t="str">
            <v>Oui</v>
          </cell>
          <cell r="GM49" t="str">
            <v>Oui</v>
          </cell>
          <cell r="GN49" t="str">
            <v>Oui</v>
          </cell>
          <cell r="GO49" t="str">
            <v>Moins de 30 minutes</v>
          </cell>
          <cell r="GQ49">
            <v>0</v>
          </cell>
          <cell r="GR49">
            <v>0</v>
          </cell>
          <cell r="GS49">
            <v>0</v>
          </cell>
          <cell r="GT49">
            <v>0</v>
          </cell>
          <cell r="GU49">
            <v>0</v>
          </cell>
          <cell r="GV49">
            <v>0</v>
          </cell>
          <cell r="GW49">
            <v>0</v>
          </cell>
          <cell r="GX49">
            <v>0</v>
          </cell>
          <cell r="GY49">
            <v>1</v>
          </cell>
          <cell r="GZ49">
            <v>0</v>
          </cell>
          <cell r="HA49">
            <v>0</v>
          </cell>
          <cell r="HB49">
            <v>0</v>
          </cell>
          <cell r="HM49" t="str">
            <v>Non</v>
          </cell>
          <cell r="HO49" t="str">
            <v>Pas d'installation sanitaire/défécation à l'air libre</v>
          </cell>
          <cell r="HU49" t="str">
            <v>Structure de santé (centre, clinique, hôpital, etc.)</v>
          </cell>
          <cell r="HW49" t="str">
            <v>Structure de santé (centre, clinique, hôpital, etc.)</v>
          </cell>
          <cell r="HY49" t="str">
            <v>Entre 1 heure et 2 heures</v>
          </cell>
          <cell r="HZ49" t="str">
            <v>Non</v>
          </cell>
          <cell r="IG49" t="str">
            <v>Oui</v>
          </cell>
          <cell r="II49" t="str">
            <v>Non</v>
          </cell>
          <cell r="IO49">
            <v>0</v>
          </cell>
          <cell r="IP49">
            <v>0</v>
          </cell>
          <cell r="IQ49">
            <v>0</v>
          </cell>
          <cell r="IR49">
            <v>0</v>
          </cell>
          <cell r="IS49">
            <v>0</v>
          </cell>
          <cell r="IT49">
            <v>1</v>
          </cell>
          <cell r="IU49">
            <v>0</v>
          </cell>
          <cell r="IW49">
            <v>0</v>
          </cell>
          <cell r="IX49">
            <v>0</v>
          </cell>
          <cell r="IY49">
            <v>0</v>
          </cell>
          <cell r="IZ49">
            <v>0</v>
          </cell>
          <cell r="JA49">
            <v>0</v>
          </cell>
          <cell r="JB49">
            <v>1</v>
          </cell>
          <cell r="JC49">
            <v>0</v>
          </cell>
          <cell r="JE49">
            <v>1</v>
          </cell>
          <cell r="JF49">
            <v>0</v>
          </cell>
          <cell r="JG49">
            <v>0</v>
          </cell>
          <cell r="JH49">
            <v>0</v>
          </cell>
          <cell r="JI49">
            <v>0</v>
          </cell>
          <cell r="JJ49">
            <v>0</v>
          </cell>
          <cell r="JK49">
            <v>0</v>
          </cell>
          <cell r="JL49">
            <v>0</v>
          </cell>
          <cell r="JO49" t="str">
            <v>Moins de 1 heure</v>
          </cell>
          <cell r="JP49" t="str">
            <v>Non</v>
          </cell>
          <cell r="JS49" t="str">
            <v>Aucun</v>
          </cell>
          <cell r="JU49" t="str">
            <v>Aucun</v>
          </cell>
          <cell r="KD49">
            <v>1</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V49">
            <v>0</v>
          </cell>
          <cell r="KW49">
            <v>1</v>
          </cell>
          <cell r="KX49">
            <v>1</v>
          </cell>
          <cell r="KY49">
            <v>0</v>
          </cell>
          <cell r="KZ49">
            <v>0</v>
          </cell>
          <cell r="LA49">
            <v>0</v>
          </cell>
          <cell r="LD49">
            <v>0</v>
          </cell>
          <cell r="LE49">
            <v>1</v>
          </cell>
          <cell r="LG49">
            <v>0</v>
          </cell>
          <cell r="LH49">
            <v>0</v>
          </cell>
          <cell r="LI49">
            <v>0</v>
          </cell>
          <cell r="LJ49">
            <v>0</v>
          </cell>
          <cell r="LK49">
            <v>0</v>
          </cell>
          <cell r="LL49">
            <v>0</v>
          </cell>
          <cell r="LM49">
            <v>0</v>
          </cell>
          <cell r="LN49">
            <v>0</v>
          </cell>
          <cell r="LQ49">
            <v>0</v>
          </cell>
          <cell r="LR49">
            <v>1</v>
          </cell>
          <cell r="LS49">
            <v>1</v>
          </cell>
          <cell r="LT49">
            <v>0</v>
          </cell>
          <cell r="LU49">
            <v>0</v>
          </cell>
          <cell r="LV49">
            <v>0</v>
          </cell>
          <cell r="LW49">
            <v>0</v>
          </cell>
          <cell r="LX49">
            <v>0</v>
          </cell>
          <cell r="LY49">
            <v>0</v>
          </cell>
          <cell r="LZ49">
            <v>0</v>
          </cell>
          <cell r="MA49">
            <v>0</v>
          </cell>
          <cell r="MB49">
            <v>0</v>
          </cell>
          <cell r="MC49">
            <v>0</v>
          </cell>
          <cell r="MD49">
            <v>0</v>
          </cell>
          <cell r="MG49">
            <v>0</v>
          </cell>
          <cell r="MH49">
            <v>1</v>
          </cell>
          <cell r="MI49">
            <v>0</v>
          </cell>
          <cell r="MJ49">
            <v>0</v>
          </cell>
          <cell r="MK49">
            <v>0</v>
          </cell>
          <cell r="ML49">
            <v>0</v>
          </cell>
          <cell r="MM49">
            <v>0</v>
          </cell>
          <cell r="MN49">
            <v>0</v>
          </cell>
          <cell r="MO49">
            <v>0</v>
          </cell>
          <cell r="MP49">
            <v>0</v>
          </cell>
          <cell r="MQ49">
            <v>0</v>
          </cell>
          <cell r="MR49">
            <v>0</v>
          </cell>
          <cell r="MS49">
            <v>0</v>
          </cell>
          <cell r="MT49">
            <v>0</v>
          </cell>
          <cell r="MU49">
            <v>0</v>
          </cell>
          <cell r="NH49">
            <v>1</v>
          </cell>
          <cell r="NN49">
            <v>2</v>
          </cell>
          <cell r="QR49">
            <v>15</v>
          </cell>
          <cell r="QS49">
            <v>3</v>
          </cell>
        </row>
        <row r="50">
          <cell r="F50" t="str">
            <v>Oui</v>
          </cell>
          <cell r="I50">
            <v>0</v>
          </cell>
          <cell r="AM50">
            <v>45200</v>
          </cell>
          <cell r="AN50" t="str">
            <v>Oui</v>
          </cell>
          <cell r="AQ50" t="str">
            <v>Déplacé interne</v>
          </cell>
          <cell r="BE50">
            <v>1</v>
          </cell>
          <cell r="BF50">
            <v>1</v>
          </cell>
          <cell r="BH50">
            <v>0</v>
          </cell>
          <cell r="BI50">
            <v>0</v>
          </cell>
          <cell r="BK50">
            <v>1</v>
          </cell>
          <cell r="BL50">
            <v>0</v>
          </cell>
          <cell r="BN50">
            <v>1</v>
          </cell>
          <cell r="BO50">
            <v>1</v>
          </cell>
          <cell r="BQ50">
            <v>0</v>
          </cell>
          <cell r="BR50">
            <v>0</v>
          </cell>
          <cell r="CC50">
            <v>5</v>
          </cell>
          <cell r="CF50">
            <v>5</v>
          </cell>
          <cell r="DE50" t="str">
            <v>Travail journalier</v>
          </cell>
          <cell r="DG50" t="str">
            <v>Non</v>
          </cell>
          <cell r="DI50" t="str">
            <v>Non</v>
          </cell>
          <cell r="DJ50" t="str">
            <v>Autre (préciser)</v>
          </cell>
          <cell r="DL50" t="str">
            <v>Non</v>
          </cell>
          <cell r="DO50">
            <v>1</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F50">
            <v>0</v>
          </cell>
          <cell r="EI50">
            <v>1</v>
          </cell>
          <cell r="EJ50">
            <v>1</v>
          </cell>
          <cell r="EK50">
            <v>1</v>
          </cell>
          <cell r="EL50">
            <v>1</v>
          </cell>
          <cell r="FP50" t="str">
            <v>Sur une parcelle ou un abri qui lui appartient</v>
          </cell>
          <cell r="FR50" t="str">
            <v>Maison (construction durable)</v>
          </cell>
          <cell r="FU50" t="str">
            <v>Oui</v>
          </cell>
          <cell r="GE50" t="str">
            <v>Oui</v>
          </cell>
          <cell r="GH50" t="str">
            <v>Source non-améliorée (c'est à dire non-protégée de l'extérieur, p.ex. puits creusé non-couvert/traditionnel, source naturelle non-aménagée, etc.)</v>
          </cell>
          <cell r="GK50" t="str">
            <v>Oui</v>
          </cell>
          <cell r="GL50" t="str">
            <v>Oui</v>
          </cell>
          <cell r="GM50" t="str">
            <v>Oui</v>
          </cell>
          <cell r="GN50" t="str">
            <v>Oui</v>
          </cell>
          <cell r="GO50" t="str">
            <v>Moins de 30 minutes</v>
          </cell>
          <cell r="GQ50">
            <v>0</v>
          </cell>
          <cell r="GR50">
            <v>0</v>
          </cell>
          <cell r="GS50">
            <v>0</v>
          </cell>
          <cell r="GT50">
            <v>0</v>
          </cell>
          <cell r="GU50">
            <v>0</v>
          </cell>
          <cell r="GV50">
            <v>0</v>
          </cell>
          <cell r="GW50">
            <v>0</v>
          </cell>
          <cell r="GX50">
            <v>0</v>
          </cell>
          <cell r="GY50">
            <v>1</v>
          </cell>
          <cell r="GZ50">
            <v>0</v>
          </cell>
          <cell r="HA50">
            <v>0</v>
          </cell>
          <cell r="HB50">
            <v>0</v>
          </cell>
          <cell r="HM50" t="str">
            <v>Non</v>
          </cell>
          <cell r="HO50" t="str">
            <v>Pas d'installation sanitaire/défécation à l'air libre</v>
          </cell>
          <cell r="HU50" t="str">
            <v>Structure de santé (centre, clinique, hôpital, etc.)</v>
          </cell>
          <cell r="HW50" t="str">
            <v>Structure de santé (centre, clinique, hôpital, etc.)</v>
          </cell>
          <cell r="HY50" t="str">
            <v>Entre 1 heure et 2 heures</v>
          </cell>
          <cell r="HZ50" t="str">
            <v>Non</v>
          </cell>
          <cell r="IB50" t="str">
            <v>Oui</v>
          </cell>
          <cell r="IC50" t="str">
            <v>Oui</v>
          </cell>
          <cell r="ID50" t="str">
            <v>Non</v>
          </cell>
          <cell r="IG50" t="str">
            <v>Oui</v>
          </cell>
          <cell r="II50" t="str">
            <v>Non</v>
          </cell>
          <cell r="IO50">
            <v>0</v>
          </cell>
          <cell r="IP50">
            <v>0</v>
          </cell>
          <cell r="IQ50">
            <v>0</v>
          </cell>
          <cell r="IR50">
            <v>0</v>
          </cell>
          <cell r="IS50">
            <v>0</v>
          </cell>
          <cell r="IT50">
            <v>1</v>
          </cell>
          <cell r="IU50">
            <v>0</v>
          </cell>
          <cell r="IW50">
            <v>0</v>
          </cell>
          <cell r="IX50">
            <v>0</v>
          </cell>
          <cell r="IY50">
            <v>0</v>
          </cell>
          <cell r="IZ50">
            <v>0</v>
          </cell>
          <cell r="JA50">
            <v>0</v>
          </cell>
          <cell r="JB50">
            <v>1</v>
          </cell>
          <cell r="JC50">
            <v>0</v>
          </cell>
          <cell r="JE50">
            <v>1</v>
          </cell>
          <cell r="JF50">
            <v>0</v>
          </cell>
          <cell r="JG50">
            <v>0</v>
          </cell>
          <cell r="JH50">
            <v>0</v>
          </cell>
          <cell r="JI50">
            <v>0</v>
          </cell>
          <cell r="JJ50">
            <v>0</v>
          </cell>
          <cell r="JK50">
            <v>0</v>
          </cell>
          <cell r="JL50">
            <v>0</v>
          </cell>
          <cell r="JO50" t="str">
            <v>Moins de 1 heure</v>
          </cell>
          <cell r="JP50" t="str">
            <v>Non</v>
          </cell>
          <cell r="JS50" t="str">
            <v>Aucun</v>
          </cell>
          <cell r="JU50" t="str">
            <v>Aucun</v>
          </cell>
          <cell r="JZ50" t="str">
            <v>Autre (préciser)</v>
          </cell>
          <cell r="KD50">
            <v>1</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V50">
            <v>0</v>
          </cell>
          <cell r="KW50">
            <v>1</v>
          </cell>
          <cell r="KX50">
            <v>1</v>
          </cell>
          <cell r="KY50">
            <v>0</v>
          </cell>
          <cell r="KZ50">
            <v>0</v>
          </cell>
          <cell r="LA50">
            <v>0</v>
          </cell>
          <cell r="LD50">
            <v>0</v>
          </cell>
          <cell r="LE50">
            <v>1</v>
          </cell>
          <cell r="LG50">
            <v>0</v>
          </cell>
          <cell r="LH50">
            <v>0</v>
          </cell>
          <cell r="LI50">
            <v>0</v>
          </cell>
          <cell r="LJ50">
            <v>0</v>
          </cell>
          <cell r="LK50">
            <v>0</v>
          </cell>
          <cell r="LL50">
            <v>0</v>
          </cell>
          <cell r="LM50">
            <v>0</v>
          </cell>
          <cell r="LN50">
            <v>0</v>
          </cell>
          <cell r="LQ50">
            <v>0</v>
          </cell>
          <cell r="LR50">
            <v>1</v>
          </cell>
          <cell r="LS50">
            <v>1</v>
          </cell>
          <cell r="LT50">
            <v>0</v>
          </cell>
          <cell r="LU50">
            <v>0</v>
          </cell>
          <cell r="LV50">
            <v>0</v>
          </cell>
          <cell r="LW50">
            <v>0</v>
          </cell>
          <cell r="LX50">
            <v>0</v>
          </cell>
          <cell r="LY50">
            <v>0</v>
          </cell>
          <cell r="LZ50">
            <v>0</v>
          </cell>
          <cell r="MA50">
            <v>0</v>
          </cell>
          <cell r="MB50">
            <v>0</v>
          </cell>
          <cell r="MC50">
            <v>0</v>
          </cell>
          <cell r="MD50">
            <v>0</v>
          </cell>
          <cell r="MG50">
            <v>0</v>
          </cell>
          <cell r="MH50">
            <v>1</v>
          </cell>
          <cell r="MI50">
            <v>0</v>
          </cell>
          <cell r="MJ50">
            <v>0</v>
          </cell>
          <cell r="MK50">
            <v>0</v>
          </cell>
          <cell r="ML50">
            <v>0</v>
          </cell>
          <cell r="MM50">
            <v>0</v>
          </cell>
          <cell r="MN50">
            <v>0</v>
          </cell>
          <cell r="MO50">
            <v>0</v>
          </cell>
          <cell r="MP50">
            <v>0</v>
          </cell>
          <cell r="MQ50">
            <v>0</v>
          </cell>
          <cell r="MR50">
            <v>0</v>
          </cell>
          <cell r="MS50">
            <v>0</v>
          </cell>
          <cell r="MT50">
            <v>0</v>
          </cell>
          <cell r="MU50">
            <v>0</v>
          </cell>
          <cell r="NH50">
            <v>1</v>
          </cell>
          <cell r="NN50">
            <v>2.8</v>
          </cell>
          <cell r="QR50">
            <v>11</v>
          </cell>
          <cell r="QS50">
            <v>5</v>
          </cell>
        </row>
        <row r="51">
          <cell r="F51" t="str">
            <v>Oui</v>
          </cell>
          <cell r="I51">
            <v>0</v>
          </cell>
          <cell r="AM51">
            <v>45170</v>
          </cell>
          <cell r="AN51" t="str">
            <v>Non</v>
          </cell>
          <cell r="AO51">
            <v>45200</v>
          </cell>
          <cell r="AQ51" t="str">
            <v>Déplacé interne</v>
          </cell>
          <cell r="BE51">
            <v>1</v>
          </cell>
          <cell r="BF51">
            <v>0</v>
          </cell>
          <cell r="BH51">
            <v>0</v>
          </cell>
          <cell r="BI51">
            <v>0</v>
          </cell>
          <cell r="BK51">
            <v>3</v>
          </cell>
          <cell r="BL51">
            <v>0</v>
          </cell>
          <cell r="BN51">
            <v>0</v>
          </cell>
          <cell r="BO51">
            <v>1</v>
          </cell>
          <cell r="BQ51">
            <v>0</v>
          </cell>
          <cell r="BR51">
            <v>0</v>
          </cell>
          <cell r="CC51">
            <v>5</v>
          </cell>
          <cell r="CF51">
            <v>5</v>
          </cell>
          <cell r="DE51" t="str">
            <v>Travail journalier</v>
          </cell>
          <cell r="DG51" t="str">
            <v>Non</v>
          </cell>
          <cell r="DI51" t="str">
            <v>Non</v>
          </cell>
          <cell r="DJ51" t="str">
            <v>Autre (préciser)</v>
          </cell>
          <cell r="DL51" t="str">
            <v>Non</v>
          </cell>
          <cell r="DO51">
            <v>1</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F51">
            <v>0</v>
          </cell>
          <cell r="EI51">
            <v>1</v>
          </cell>
          <cell r="EJ51">
            <v>1</v>
          </cell>
          <cell r="EK51">
            <v>1</v>
          </cell>
          <cell r="EL51">
            <v>1</v>
          </cell>
          <cell r="FP51" t="str">
            <v>Sur une parcelle ou un abri qui lui appartient</v>
          </cell>
          <cell r="FR51" t="str">
            <v>Maison (construction non-durable délabrée)</v>
          </cell>
          <cell r="FU51" t="str">
            <v>Oui</v>
          </cell>
          <cell r="GE51" t="str">
            <v>Ne sait pas</v>
          </cell>
          <cell r="GH51" t="str">
            <v>Source non-améliorée (c'est à dire non-protégée de l'extérieur, p.ex. puits creusé non-couvert/traditionnel, source naturelle non-aménagée, etc.)</v>
          </cell>
          <cell r="GK51" t="str">
            <v>Oui</v>
          </cell>
          <cell r="GL51" t="str">
            <v>Oui</v>
          </cell>
          <cell r="GM51" t="str">
            <v>Oui</v>
          </cell>
          <cell r="GN51" t="str">
            <v>Oui</v>
          </cell>
          <cell r="GO51" t="str">
            <v>Moins de 30 minutes</v>
          </cell>
          <cell r="GQ51">
            <v>0</v>
          </cell>
          <cell r="GR51">
            <v>0</v>
          </cell>
          <cell r="GS51">
            <v>0</v>
          </cell>
          <cell r="GT51">
            <v>0</v>
          </cell>
          <cell r="GU51">
            <v>0</v>
          </cell>
          <cell r="GV51">
            <v>0</v>
          </cell>
          <cell r="GW51">
            <v>0</v>
          </cell>
          <cell r="GX51">
            <v>0</v>
          </cell>
          <cell r="GY51">
            <v>1</v>
          </cell>
          <cell r="GZ51">
            <v>0</v>
          </cell>
          <cell r="HA51">
            <v>0</v>
          </cell>
          <cell r="HB51">
            <v>0</v>
          </cell>
          <cell r="HM51" t="str">
            <v>Non</v>
          </cell>
          <cell r="HO51" t="str">
            <v>Pas d'installation sanitaire/défécation à l'air libre</v>
          </cell>
          <cell r="HU51" t="str">
            <v>Structure de santé (centre, clinique, hôpital, etc.)</v>
          </cell>
          <cell r="HW51" t="str">
            <v>Structure de santé (centre, clinique, hôpital, etc.)</v>
          </cell>
          <cell r="HY51" t="str">
            <v>Entre 1 heure et 2 heures</v>
          </cell>
          <cell r="HZ51" t="str">
            <v>Non</v>
          </cell>
          <cell r="IB51" t="str">
            <v>Oui</v>
          </cell>
          <cell r="IC51" t="str">
            <v>Oui</v>
          </cell>
          <cell r="ID51" t="str">
            <v>Oui</v>
          </cell>
          <cell r="IG51" t="str">
            <v>Oui</v>
          </cell>
          <cell r="II51" t="str">
            <v>Non</v>
          </cell>
          <cell r="IO51">
            <v>0</v>
          </cell>
          <cell r="IP51">
            <v>0</v>
          </cell>
          <cell r="IQ51">
            <v>0</v>
          </cell>
          <cell r="IR51">
            <v>0</v>
          </cell>
          <cell r="IS51">
            <v>0</v>
          </cell>
          <cell r="IT51">
            <v>1</v>
          </cell>
          <cell r="IU51">
            <v>0</v>
          </cell>
          <cell r="IW51">
            <v>0</v>
          </cell>
          <cell r="IX51">
            <v>0</v>
          </cell>
          <cell r="IY51">
            <v>0</v>
          </cell>
          <cell r="IZ51">
            <v>0</v>
          </cell>
          <cell r="JA51">
            <v>0</v>
          </cell>
          <cell r="JB51">
            <v>1</v>
          </cell>
          <cell r="JC51">
            <v>0</v>
          </cell>
          <cell r="JE51">
            <v>1</v>
          </cell>
          <cell r="JF51">
            <v>0</v>
          </cell>
          <cell r="JG51">
            <v>0</v>
          </cell>
          <cell r="JH51">
            <v>0</v>
          </cell>
          <cell r="JI51">
            <v>0</v>
          </cell>
          <cell r="JJ51">
            <v>0</v>
          </cell>
          <cell r="JK51">
            <v>0</v>
          </cell>
          <cell r="JL51">
            <v>0</v>
          </cell>
          <cell r="JO51" t="str">
            <v>Moins de 1 heure</v>
          </cell>
          <cell r="JP51" t="str">
            <v>Non</v>
          </cell>
          <cell r="JS51" t="str">
            <v>Aucun</v>
          </cell>
          <cell r="JU51" t="str">
            <v>Aucun</v>
          </cell>
          <cell r="JZ51" t="str">
            <v>Manque de moyens pour payer l’école</v>
          </cell>
          <cell r="KD51">
            <v>1</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V51">
            <v>0</v>
          </cell>
          <cell r="KW51">
            <v>1</v>
          </cell>
          <cell r="KX51">
            <v>1</v>
          </cell>
          <cell r="KY51">
            <v>0</v>
          </cell>
          <cell r="KZ51">
            <v>0</v>
          </cell>
          <cell r="LA51">
            <v>0</v>
          </cell>
          <cell r="LD51">
            <v>0</v>
          </cell>
          <cell r="LE51">
            <v>1</v>
          </cell>
          <cell r="LG51">
            <v>0</v>
          </cell>
          <cell r="LH51">
            <v>0</v>
          </cell>
          <cell r="LI51">
            <v>0</v>
          </cell>
          <cell r="LJ51">
            <v>0</v>
          </cell>
          <cell r="LK51">
            <v>0</v>
          </cell>
          <cell r="LL51">
            <v>0</v>
          </cell>
          <cell r="LM51">
            <v>0</v>
          </cell>
          <cell r="LN51">
            <v>0</v>
          </cell>
          <cell r="LQ51">
            <v>0</v>
          </cell>
          <cell r="LR51">
            <v>1</v>
          </cell>
          <cell r="LS51">
            <v>0</v>
          </cell>
          <cell r="LT51">
            <v>0</v>
          </cell>
          <cell r="LU51">
            <v>0</v>
          </cell>
          <cell r="LV51">
            <v>0</v>
          </cell>
          <cell r="LW51">
            <v>0</v>
          </cell>
          <cell r="LX51">
            <v>0</v>
          </cell>
          <cell r="LY51">
            <v>0</v>
          </cell>
          <cell r="LZ51">
            <v>0</v>
          </cell>
          <cell r="MA51">
            <v>0</v>
          </cell>
          <cell r="MB51">
            <v>0</v>
          </cell>
          <cell r="MC51">
            <v>0</v>
          </cell>
          <cell r="MD51">
            <v>0</v>
          </cell>
          <cell r="MG51">
            <v>0</v>
          </cell>
          <cell r="MH51">
            <v>1</v>
          </cell>
          <cell r="MI51">
            <v>0</v>
          </cell>
          <cell r="MJ51">
            <v>0</v>
          </cell>
          <cell r="MK51">
            <v>0</v>
          </cell>
          <cell r="ML51">
            <v>0</v>
          </cell>
          <cell r="MM51">
            <v>0</v>
          </cell>
          <cell r="MN51">
            <v>0</v>
          </cell>
          <cell r="MO51">
            <v>0</v>
          </cell>
          <cell r="MP51">
            <v>0</v>
          </cell>
          <cell r="MQ51">
            <v>0</v>
          </cell>
          <cell r="MR51">
            <v>0</v>
          </cell>
          <cell r="MS51">
            <v>0</v>
          </cell>
          <cell r="MT51">
            <v>0</v>
          </cell>
          <cell r="MU51">
            <v>0</v>
          </cell>
          <cell r="NH51">
            <v>1</v>
          </cell>
          <cell r="NN51">
            <v>3</v>
          </cell>
          <cell r="QR51">
            <v>10</v>
          </cell>
          <cell r="QS51">
            <v>7</v>
          </cell>
        </row>
        <row r="52">
          <cell r="F52" t="str">
            <v>Oui</v>
          </cell>
          <cell r="I52">
            <v>0</v>
          </cell>
          <cell r="AM52">
            <v>45170</v>
          </cell>
          <cell r="AN52" t="str">
            <v>Oui</v>
          </cell>
          <cell r="AQ52" t="str">
            <v>Déplacé interne</v>
          </cell>
          <cell r="BE52">
            <v>0</v>
          </cell>
          <cell r="BF52">
            <v>0</v>
          </cell>
          <cell r="BH52">
            <v>0</v>
          </cell>
          <cell r="BI52">
            <v>0</v>
          </cell>
          <cell r="BK52">
            <v>0</v>
          </cell>
          <cell r="BL52">
            <v>0</v>
          </cell>
          <cell r="BN52">
            <v>0</v>
          </cell>
          <cell r="BO52">
            <v>0</v>
          </cell>
          <cell r="BQ52">
            <v>1</v>
          </cell>
          <cell r="BR52">
            <v>0</v>
          </cell>
          <cell r="CC52">
            <v>1</v>
          </cell>
          <cell r="CF52">
            <v>1</v>
          </cell>
          <cell r="DE52" t="str">
            <v>Agriculture de subsistance</v>
          </cell>
          <cell r="DG52" t="str">
            <v>Non</v>
          </cell>
          <cell r="DI52" t="str">
            <v>Non</v>
          </cell>
          <cell r="DJ52" t="str">
            <v>Autre (préciser)</v>
          </cell>
          <cell r="DL52" t="str">
            <v>Non</v>
          </cell>
          <cell r="DO52">
            <v>1</v>
          </cell>
          <cell r="DP52">
            <v>0</v>
          </cell>
          <cell r="DQ52">
            <v>0</v>
          </cell>
          <cell r="DR52">
            <v>1</v>
          </cell>
          <cell r="DS52">
            <v>0</v>
          </cell>
          <cell r="DT52">
            <v>0</v>
          </cell>
          <cell r="DU52">
            <v>0</v>
          </cell>
          <cell r="DV52">
            <v>1</v>
          </cell>
          <cell r="DW52">
            <v>0</v>
          </cell>
          <cell r="DX52">
            <v>0</v>
          </cell>
          <cell r="DY52">
            <v>0</v>
          </cell>
          <cell r="DZ52">
            <v>0</v>
          </cell>
          <cell r="EA52">
            <v>0</v>
          </cell>
          <cell r="EB52">
            <v>0</v>
          </cell>
          <cell r="EC52">
            <v>0</v>
          </cell>
          <cell r="ED52">
            <v>0</v>
          </cell>
          <cell r="EF52">
            <v>0</v>
          </cell>
          <cell r="EI52">
            <v>2</v>
          </cell>
          <cell r="EJ52">
            <v>0</v>
          </cell>
          <cell r="FP52" t="str">
            <v>Sur une parcelle ou un abri qui lui appartient</v>
          </cell>
          <cell r="FR52" t="str">
            <v>Maison (construction durable)</v>
          </cell>
          <cell r="FU52" t="str">
            <v>Oui</v>
          </cell>
          <cell r="GE52" t="str">
            <v>Ne sait pas</v>
          </cell>
          <cell r="GH52" t="str">
            <v>Source améliorée (c'est-à-dire protégée de l'extérieur, p.ex. eau courante/robinet, puits creusé couvert, puits à pompe/forage, camion-citerne/charrette avec citerne, Kiosque/échoppe/boutique à eau, eau en bouteille; eau en sachet, etc. et eau de pluie)</v>
          </cell>
          <cell r="GK52" t="str">
            <v>Oui</v>
          </cell>
          <cell r="GL52" t="str">
            <v>Oui</v>
          </cell>
          <cell r="GM52" t="str">
            <v>Oui</v>
          </cell>
          <cell r="GN52" t="str">
            <v>Oui</v>
          </cell>
          <cell r="GO52" t="str">
            <v>Moins de 30 minutes</v>
          </cell>
          <cell r="GQ52">
            <v>0</v>
          </cell>
          <cell r="GR52">
            <v>0</v>
          </cell>
          <cell r="GS52">
            <v>0</v>
          </cell>
          <cell r="GT52">
            <v>0</v>
          </cell>
          <cell r="GU52">
            <v>0</v>
          </cell>
          <cell r="GV52">
            <v>0</v>
          </cell>
          <cell r="GW52">
            <v>0</v>
          </cell>
          <cell r="GX52">
            <v>0</v>
          </cell>
          <cell r="GY52">
            <v>1</v>
          </cell>
          <cell r="GZ52">
            <v>0</v>
          </cell>
          <cell r="HA52">
            <v>0</v>
          </cell>
          <cell r="HB52">
            <v>0</v>
          </cell>
          <cell r="HM52" t="str">
            <v>Non</v>
          </cell>
          <cell r="HO52" t="str">
            <v>Pas d'installation sanitaire/défécation à l'air libre</v>
          </cell>
          <cell r="HU52" t="str">
            <v>Structure de santé (centre, clinique, hôpital, etc.)</v>
          </cell>
          <cell r="HW52" t="str">
            <v>Structure de santé (centre, clinique, hôpital, etc.)</v>
          </cell>
          <cell r="HY52" t="str">
            <v>Moins de 1 heure</v>
          </cell>
          <cell r="HZ52" t="str">
            <v>Non</v>
          </cell>
          <cell r="IG52" t="str">
            <v>Oui</v>
          </cell>
          <cell r="II52" t="str">
            <v>Non</v>
          </cell>
          <cell r="IO52">
            <v>0</v>
          </cell>
          <cell r="IP52">
            <v>0</v>
          </cell>
          <cell r="IQ52">
            <v>0</v>
          </cell>
          <cell r="IR52">
            <v>0</v>
          </cell>
          <cell r="IS52">
            <v>0</v>
          </cell>
          <cell r="IT52">
            <v>1</v>
          </cell>
          <cell r="IU52">
            <v>0</v>
          </cell>
          <cell r="JE52">
            <v>1</v>
          </cell>
          <cell r="JF52">
            <v>0</v>
          </cell>
          <cell r="JG52">
            <v>0</v>
          </cell>
          <cell r="JH52">
            <v>0</v>
          </cell>
          <cell r="JI52">
            <v>0</v>
          </cell>
          <cell r="JJ52">
            <v>0</v>
          </cell>
          <cell r="JK52">
            <v>0</v>
          </cell>
          <cell r="JL52">
            <v>0</v>
          </cell>
          <cell r="JO52" t="str">
            <v>Pas d’école primaire fonctionnelle</v>
          </cell>
          <cell r="KD52">
            <v>1</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V52">
            <v>0</v>
          </cell>
          <cell r="KW52">
            <v>1</v>
          </cell>
          <cell r="KX52">
            <v>1</v>
          </cell>
          <cell r="KY52">
            <v>0</v>
          </cell>
          <cell r="KZ52">
            <v>0</v>
          </cell>
          <cell r="LA52">
            <v>0</v>
          </cell>
          <cell r="LD52">
            <v>0</v>
          </cell>
          <cell r="LE52">
            <v>1</v>
          </cell>
          <cell r="LG52">
            <v>0</v>
          </cell>
          <cell r="LH52">
            <v>0</v>
          </cell>
          <cell r="LI52">
            <v>0</v>
          </cell>
          <cell r="LJ52">
            <v>0</v>
          </cell>
          <cell r="LK52">
            <v>0</v>
          </cell>
          <cell r="LL52">
            <v>0</v>
          </cell>
          <cell r="LM52">
            <v>0</v>
          </cell>
          <cell r="LN52">
            <v>0</v>
          </cell>
          <cell r="LQ52">
            <v>0</v>
          </cell>
          <cell r="LR52">
            <v>0</v>
          </cell>
          <cell r="LS52">
            <v>1</v>
          </cell>
          <cell r="LT52">
            <v>0</v>
          </cell>
          <cell r="LU52">
            <v>0</v>
          </cell>
          <cell r="LV52">
            <v>0</v>
          </cell>
          <cell r="LW52">
            <v>0</v>
          </cell>
          <cell r="LX52">
            <v>1</v>
          </cell>
          <cell r="LY52">
            <v>0</v>
          </cell>
          <cell r="LZ52">
            <v>0</v>
          </cell>
          <cell r="MA52">
            <v>0</v>
          </cell>
          <cell r="MB52">
            <v>0</v>
          </cell>
          <cell r="MC52">
            <v>0</v>
          </cell>
          <cell r="MD52">
            <v>0</v>
          </cell>
          <cell r="MG52">
            <v>0</v>
          </cell>
          <cell r="MH52">
            <v>1</v>
          </cell>
          <cell r="MI52">
            <v>0</v>
          </cell>
          <cell r="MJ52">
            <v>0</v>
          </cell>
          <cell r="MK52">
            <v>0</v>
          </cell>
          <cell r="ML52">
            <v>0</v>
          </cell>
          <cell r="MM52">
            <v>0</v>
          </cell>
          <cell r="MN52">
            <v>0</v>
          </cell>
          <cell r="MO52">
            <v>0</v>
          </cell>
          <cell r="MP52">
            <v>0</v>
          </cell>
          <cell r="MQ52">
            <v>0</v>
          </cell>
          <cell r="MR52">
            <v>0</v>
          </cell>
          <cell r="MS52">
            <v>0</v>
          </cell>
          <cell r="MT52">
            <v>0</v>
          </cell>
          <cell r="MU52">
            <v>0</v>
          </cell>
          <cell r="NH52">
            <v>1</v>
          </cell>
          <cell r="NN52">
            <v>0.8</v>
          </cell>
          <cell r="QR52">
            <v>11</v>
          </cell>
          <cell r="QS52">
            <v>3</v>
          </cell>
        </row>
        <row r="53">
          <cell r="F53" t="str">
            <v>Oui</v>
          </cell>
          <cell r="I53">
            <v>0</v>
          </cell>
          <cell r="AM53">
            <v>45200</v>
          </cell>
          <cell r="AN53" t="str">
            <v>Oui</v>
          </cell>
          <cell r="AQ53" t="str">
            <v>Résident / autochtone (pas déplacé depuis au moins 12 mois)</v>
          </cell>
          <cell r="AS53" t="str">
            <v>Oui</v>
          </cell>
          <cell r="BE53">
            <v>0</v>
          </cell>
          <cell r="BF53">
            <v>0</v>
          </cell>
          <cell r="BH53">
            <v>2</v>
          </cell>
          <cell r="BI53">
            <v>1</v>
          </cell>
          <cell r="BK53">
            <v>0</v>
          </cell>
          <cell r="BL53">
            <v>0</v>
          </cell>
          <cell r="BN53">
            <v>1</v>
          </cell>
          <cell r="BO53">
            <v>1</v>
          </cell>
          <cell r="BQ53">
            <v>0</v>
          </cell>
          <cell r="BR53">
            <v>0</v>
          </cell>
          <cell r="CC53">
            <v>5</v>
          </cell>
          <cell r="CF53">
            <v>5</v>
          </cell>
          <cell r="DE53" t="str">
            <v>Travail journalier</v>
          </cell>
          <cell r="DG53" t="str">
            <v>Oui</v>
          </cell>
          <cell r="DI53" t="str">
            <v>Oui</v>
          </cell>
          <cell r="DL53" t="str">
            <v>Non</v>
          </cell>
          <cell r="DO53">
            <v>0</v>
          </cell>
          <cell r="DP53">
            <v>0</v>
          </cell>
          <cell r="DQ53">
            <v>1</v>
          </cell>
          <cell r="DR53">
            <v>1</v>
          </cell>
          <cell r="DS53">
            <v>1</v>
          </cell>
          <cell r="DT53">
            <v>0</v>
          </cell>
          <cell r="DU53">
            <v>0</v>
          </cell>
          <cell r="DV53">
            <v>0</v>
          </cell>
          <cell r="DW53">
            <v>0</v>
          </cell>
          <cell r="DX53">
            <v>0</v>
          </cell>
          <cell r="DY53">
            <v>0</v>
          </cell>
          <cell r="DZ53">
            <v>0</v>
          </cell>
          <cell r="EA53">
            <v>0</v>
          </cell>
          <cell r="EB53">
            <v>0</v>
          </cell>
          <cell r="EC53">
            <v>0</v>
          </cell>
          <cell r="ED53">
            <v>0</v>
          </cell>
          <cell r="EF53">
            <v>1</v>
          </cell>
          <cell r="EI53">
            <v>1</v>
          </cell>
          <cell r="EJ53">
            <v>1</v>
          </cell>
          <cell r="FP53" t="str">
            <v>Sur une parcelle ou un abri qui lui appartient</v>
          </cell>
          <cell r="FR53" t="str">
            <v>Maison (construction durable)</v>
          </cell>
          <cell r="FU53" t="str">
            <v>Non</v>
          </cell>
          <cell r="GE53" t="str">
            <v>Non</v>
          </cell>
          <cell r="GH53" t="str">
            <v>Source non-améliorée (c'est à dire non-protégée de l'extérieur, p.ex. puits creusé non-couvert/traditionnel, source naturelle non-aménagée, etc.)</v>
          </cell>
          <cell r="GK53" t="str">
            <v>Oui</v>
          </cell>
          <cell r="GL53" t="str">
            <v>Oui</v>
          </cell>
          <cell r="GM53" t="str">
            <v>Oui</v>
          </cell>
          <cell r="GN53" t="str">
            <v>Oui</v>
          </cell>
          <cell r="GO53" t="str">
            <v>De 31 minutes à 2 heures</v>
          </cell>
          <cell r="GQ53">
            <v>0</v>
          </cell>
          <cell r="GR53">
            <v>1</v>
          </cell>
          <cell r="GS53">
            <v>0</v>
          </cell>
          <cell r="GT53">
            <v>0</v>
          </cell>
          <cell r="GU53">
            <v>0</v>
          </cell>
          <cell r="GV53">
            <v>1</v>
          </cell>
          <cell r="GW53">
            <v>0</v>
          </cell>
          <cell r="GX53">
            <v>0</v>
          </cell>
          <cell r="GY53">
            <v>1</v>
          </cell>
          <cell r="GZ53">
            <v>0</v>
          </cell>
          <cell r="HA53">
            <v>0</v>
          </cell>
          <cell r="HB53">
            <v>0</v>
          </cell>
          <cell r="HM53" t="str">
            <v>Oui, eau seulement</v>
          </cell>
          <cell r="HO53" t="str">
            <v>Installation sanitaire non-améliorée (c’est-à-dire qui n'empêchent pas le contact extérieur avec les excréments, p.ex. latrine à fosse ouverte/sans dalle, latrines traditionnelles, etc.)</v>
          </cell>
          <cell r="HQ53" t="str">
            <v>Non</v>
          </cell>
          <cell r="HR53" t="str">
            <v>Oui</v>
          </cell>
          <cell r="HU53" t="str">
            <v>Structure de santé (centre, clinique, hôpital, etc.)</v>
          </cell>
          <cell r="HW53" t="str">
            <v>Structure de santé (centre, clinique, hôpital, etc.)</v>
          </cell>
          <cell r="HY53" t="str">
            <v>Entre 2 heures et une demi-journée</v>
          </cell>
          <cell r="HZ53" t="str">
            <v>Non</v>
          </cell>
          <cell r="IB53" t="str">
            <v>Oui</v>
          </cell>
          <cell r="IC53" t="str">
            <v>Oui</v>
          </cell>
          <cell r="ID53" t="str">
            <v>Oui</v>
          </cell>
          <cell r="IG53" t="str">
            <v>Non</v>
          </cell>
          <cell r="II53" t="str">
            <v>Non</v>
          </cell>
          <cell r="IO53">
            <v>0</v>
          </cell>
          <cell r="IP53">
            <v>0</v>
          </cell>
          <cell r="IQ53">
            <v>0</v>
          </cell>
          <cell r="IR53">
            <v>0</v>
          </cell>
          <cell r="IS53">
            <v>0</v>
          </cell>
          <cell r="IT53">
            <v>1</v>
          </cell>
          <cell r="IU53">
            <v>0</v>
          </cell>
          <cell r="IW53">
            <v>0</v>
          </cell>
          <cell r="IX53">
            <v>0</v>
          </cell>
          <cell r="IY53">
            <v>0</v>
          </cell>
          <cell r="IZ53">
            <v>0</v>
          </cell>
          <cell r="JA53">
            <v>0</v>
          </cell>
          <cell r="JB53">
            <v>1</v>
          </cell>
          <cell r="JC53">
            <v>0</v>
          </cell>
          <cell r="JE53">
            <v>1</v>
          </cell>
          <cell r="JF53">
            <v>0</v>
          </cell>
          <cell r="JG53">
            <v>0</v>
          </cell>
          <cell r="JH53">
            <v>0</v>
          </cell>
          <cell r="JI53">
            <v>0</v>
          </cell>
          <cell r="JJ53">
            <v>0</v>
          </cell>
          <cell r="JK53">
            <v>0</v>
          </cell>
          <cell r="JL53">
            <v>0</v>
          </cell>
          <cell r="JO53" t="str">
            <v>Moins de 1 heure</v>
          </cell>
          <cell r="JP53" t="str">
            <v>Non</v>
          </cell>
          <cell r="KD53">
            <v>0</v>
          </cell>
          <cell r="KE53">
            <v>0</v>
          </cell>
          <cell r="KF53">
            <v>0</v>
          </cell>
          <cell r="KG53">
            <v>0</v>
          </cell>
          <cell r="KH53">
            <v>1</v>
          </cell>
          <cell r="KI53">
            <v>0</v>
          </cell>
          <cell r="KJ53">
            <v>0</v>
          </cell>
          <cell r="KK53">
            <v>0</v>
          </cell>
          <cell r="KL53">
            <v>1</v>
          </cell>
          <cell r="KM53">
            <v>0</v>
          </cell>
          <cell r="KN53">
            <v>0</v>
          </cell>
          <cell r="KO53">
            <v>0</v>
          </cell>
          <cell r="KP53">
            <v>0</v>
          </cell>
          <cell r="KQ53">
            <v>0</v>
          </cell>
          <cell r="KR53">
            <v>0</v>
          </cell>
          <cell r="KS53">
            <v>0</v>
          </cell>
          <cell r="KV53">
            <v>1</v>
          </cell>
          <cell r="KW53">
            <v>1</v>
          </cell>
          <cell r="KX53">
            <v>1</v>
          </cell>
          <cell r="KY53">
            <v>0</v>
          </cell>
          <cell r="KZ53">
            <v>0</v>
          </cell>
          <cell r="LA53">
            <v>0</v>
          </cell>
          <cell r="LD53">
            <v>0</v>
          </cell>
          <cell r="LE53">
            <v>1</v>
          </cell>
          <cell r="LG53">
            <v>1</v>
          </cell>
          <cell r="LH53">
            <v>0</v>
          </cell>
          <cell r="LI53">
            <v>0</v>
          </cell>
          <cell r="LJ53">
            <v>1</v>
          </cell>
          <cell r="LK53">
            <v>0</v>
          </cell>
          <cell r="LL53">
            <v>0</v>
          </cell>
          <cell r="LM53">
            <v>0</v>
          </cell>
          <cell r="LN53">
            <v>0</v>
          </cell>
          <cell r="LQ53">
            <v>1</v>
          </cell>
          <cell r="LR53">
            <v>0</v>
          </cell>
          <cell r="LS53">
            <v>0</v>
          </cell>
          <cell r="LT53">
            <v>1</v>
          </cell>
          <cell r="LU53">
            <v>0</v>
          </cell>
          <cell r="LV53">
            <v>1</v>
          </cell>
          <cell r="LW53">
            <v>0</v>
          </cell>
          <cell r="LX53">
            <v>0</v>
          </cell>
          <cell r="LY53">
            <v>0</v>
          </cell>
          <cell r="LZ53">
            <v>0</v>
          </cell>
          <cell r="MA53">
            <v>0</v>
          </cell>
          <cell r="MB53">
            <v>0</v>
          </cell>
          <cell r="MC53">
            <v>0</v>
          </cell>
          <cell r="MD53">
            <v>0</v>
          </cell>
          <cell r="MG53">
            <v>1</v>
          </cell>
          <cell r="MH53">
            <v>1</v>
          </cell>
          <cell r="MI53">
            <v>0</v>
          </cell>
          <cell r="MJ53">
            <v>0</v>
          </cell>
          <cell r="MK53">
            <v>1</v>
          </cell>
          <cell r="ML53">
            <v>0</v>
          </cell>
          <cell r="MM53">
            <v>0</v>
          </cell>
          <cell r="MN53">
            <v>0</v>
          </cell>
          <cell r="MO53">
            <v>0</v>
          </cell>
          <cell r="MP53">
            <v>0</v>
          </cell>
          <cell r="MQ53">
            <v>0</v>
          </cell>
          <cell r="MR53">
            <v>0</v>
          </cell>
          <cell r="MS53">
            <v>0</v>
          </cell>
          <cell r="MT53">
            <v>0</v>
          </cell>
          <cell r="MU53">
            <v>0</v>
          </cell>
          <cell r="NH53">
            <v>1</v>
          </cell>
          <cell r="NN53">
            <v>1.5</v>
          </cell>
          <cell r="QR53">
            <v>20</v>
          </cell>
          <cell r="QS53">
            <v>34</v>
          </cell>
        </row>
        <row r="54">
          <cell r="F54" t="str">
            <v>Oui</v>
          </cell>
          <cell r="I54">
            <v>0</v>
          </cell>
          <cell r="AM54">
            <v>45200</v>
          </cell>
          <cell r="AN54" t="str">
            <v>Oui</v>
          </cell>
          <cell r="AQ54" t="str">
            <v>Déplacé interne</v>
          </cell>
          <cell r="BE54">
            <v>0</v>
          </cell>
          <cell r="BF54">
            <v>0</v>
          </cell>
          <cell r="BH54">
            <v>1</v>
          </cell>
          <cell r="BI54">
            <v>1</v>
          </cell>
          <cell r="BK54">
            <v>0</v>
          </cell>
          <cell r="BL54">
            <v>2</v>
          </cell>
          <cell r="BN54">
            <v>1</v>
          </cell>
          <cell r="BO54">
            <v>1</v>
          </cell>
          <cell r="BQ54">
            <v>0</v>
          </cell>
          <cell r="BR54">
            <v>0</v>
          </cell>
          <cell r="CC54">
            <v>6</v>
          </cell>
          <cell r="CF54">
            <v>6</v>
          </cell>
          <cell r="DE54" t="str">
            <v>Travail journalier</v>
          </cell>
          <cell r="DG54" t="str">
            <v>Non</v>
          </cell>
          <cell r="DI54" t="str">
            <v>Oui</v>
          </cell>
          <cell r="DL54" t="str">
            <v>Oui</v>
          </cell>
          <cell r="DO54">
            <v>0</v>
          </cell>
          <cell r="DP54">
            <v>0</v>
          </cell>
          <cell r="DQ54">
            <v>1</v>
          </cell>
          <cell r="DR54">
            <v>1</v>
          </cell>
          <cell r="DS54">
            <v>1</v>
          </cell>
          <cell r="DT54">
            <v>0</v>
          </cell>
          <cell r="DU54">
            <v>0</v>
          </cell>
          <cell r="DV54">
            <v>0</v>
          </cell>
          <cell r="DW54">
            <v>0</v>
          </cell>
          <cell r="DX54">
            <v>0</v>
          </cell>
          <cell r="DY54">
            <v>0</v>
          </cell>
          <cell r="DZ54">
            <v>0</v>
          </cell>
          <cell r="EA54">
            <v>0</v>
          </cell>
          <cell r="EB54">
            <v>0</v>
          </cell>
          <cell r="EC54">
            <v>0</v>
          </cell>
          <cell r="ED54">
            <v>0</v>
          </cell>
          <cell r="EF54">
            <v>8</v>
          </cell>
          <cell r="EI54">
            <v>1</v>
          </cell>
          <cell r="EJ54">
            <v>1</v>
          </cell>
          <cell r="EK54">
            <v>2</v>
          </cell>
          <cell r="EL54">
            <v>2</v>
          </cell>
          <cell r="FP54" t="str">
            <v>En famille d'accueil</v>
          </cell>
          <cell r="FR54" t="str">
            <v>Abri d'urgence (non-durable, construit à partir des matériaux disponibles en urgence)</v>
          </cell>
          <cell r="FU54" t="str">
            <v>Non</v>
          </cell>
          <cell r="GE54" t="str">
            <v>Non</v>
          </cell>
          <cell r="GH54" t="str">
            <v>Source non-améliorée (c'est à dire non-protégée de l'extérieur, p.ex. puits creusé non-couvert/traditionnel, source naturelle non-aménagée, etc.)</v>
          </cell>
          <cell r="GK54" t="str">
            <v>Oui</v>
          </cell>
          <cell r="GL54" t="str">
            <v>Oui</v>
          </cell>
          <cell r="GM54" t="str">
            <v>Oui</v>
          </cell>
          <cell r="GN54" t="str">
            <v>Oui</v>
          </cell>
          <cell r="GO54" t="str">
            <v>De 31 minutes à 2 heures</v>
          </cell>
          <cell r="GQ54">
            <v>0</v>
          </cell>
          <cell r="GR54">
            <v>1</v>
          </cell>
          <cell r="GS54">
            <v>1</v>
          </cell>
          <cell r="GT54">
            <v>0</v>
          </cell>
          <cell r="GU54">
            <v>0</v>
          </cell>
          <cell r="GV54">
            <v>1</v>
          </cell>
          <cell r="GW54">
            <v>0</v>
          </cell>
          <cell r="GX54">
            <v>0</v>
          </cell>
          <cell r="GY54">
            <v>0</v>
          </cell>
          <cell r="GZ54">
            <v>0</v>
          </cell>
          <cell r="HA54">
            <v>0</v>
          </cell>
          <cell r="HB54">
            <v>0</v>
          </cell>
          <cell r="HM54" t="str">
            <v>Non</v>
          </cell>
          <cell r="HO54" t="str">
            <v>Pas d'installation sanitaire/défécation à l'air libre</v>
          </cell>
          <cell r="HU54" t="str">
            <v>Structure de santé (centre, clinique, hôpital, etc.)</v>
          </cell>
          <cell r="HW54" t="str">
            <v>Structure de santé (centre, clinique, hôpital, etc.)</v>
          </cell>
          <cell r="HY54" t="str">
            <v>Entre 2 heures et une demi-journée</v>
          </cell>
          <cell r="HZ54" t="str">
            <v>Non</v>
          </cell>
          <cell r="IB54" t="str">
            <v>Oui</v>
          </cell>
          <cell r="IC54" t="str">
            <v>Oui</v>
          </cell>
          <cell r="ID54" t="str">
            <v>Oui</v>
          </cell>
          <cell r="IG54" t="str">
            <v>Non</v>
          </cell>
          <cell r="II54" t="str">
            <v>Non</v>
          </cell>
          <cell r="IO54">
            <v>0</v>
          </cell>
          <cell r="IP54">
            <v>0</v>
          </cell>
          <cell r="IQ54">
            <v>0</v>
          </cell>
          <cell r="IR54">
            <v>0</v>
          </cell>
          <cell r="IS54">
            <v>0</v>
          </cell>
          <cell r="IT54">
            <v>1</v>
          </cell>
          <cell r="IU54">
            <v>0</v>
          </cell>
          <cell r="IW54">
            <v>0</v>
          </cell>
          <cell r="IX54">
            <v>0</v>
          </cell>
          <cell r="IY54">
            <v>0</v>
          </cell>
          <cell r="IZ54">
            <v>0</v>
          </cell>
          <cell r="JA54">
            <v>0</v>
          </cell>
          <cell r="JB54">
            <v>1</v>
          </cell>
          <cell r="JC54">
            <v>0</v>
          </cell>
          <cell r="JE54">
            <v>1</v>
          </cell>
          <cell r="JF54">
            <v>0</v>
          </cell>
          <cell r="JG54">
            <v>0</v>
          </cell>
          <cell r="JH54">
            <v>0</v>
          </cell>
          <cell r="JI54">
            <v>0</v>
          </cell>
          <cell r="JJ54">
            <v>0</v>
          </cell>
          <cell r="JK54">
            <v>0</v>
          </cell>
          <cell r="JL54">
            <v>0</v>
          </cell>
          <cell r="JO54" t="str">
            <v>Moins de 1 heure</v>
          </cell>
          <cell r="JP54" t="str">
            <v>Non</v>
          </cell>
          <cell r="JT54" t="str">
            <v>Aucune</v>
          </cell>
          <cell r="JV54" t="str">
            <v>Aucune</v>
          </cell>
          <cell r="JZ54" t="str">
            <v>Interruption suite à un déplacement / retour</v>
          </cell>
          <cell r="KD54">
            <v>1</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V54">
            <v>1</v>
          </cell>
          <cell r="KW54">
            <v>1</v>
          </cell>
          <cell r="KX54">
            <v>1</v>
          </cell>
          <cell r="KY54">
            <v>0</v>
          </cell>
          <cell r="KZ54">
            <v>0</v>
          </cell>
          <cell r="LA54">
            <v>0</v>
          </cell>
          <cell r="LD54">
            <v>0</v>
          </cell>
          <cell r="LE54">
            <v>1</v>
          </cell>
          <cell r="LG54">
            <v>0</v>
          </cell>
          <cell r="LH54">
            <v>0</v>
          </cell>
          <cell r="LI54">
            <v>0</v>
          </cell>
          <cell r="LJ54">
            <v>1</v>
          </cell>
          <cell r="LK54">
            <v>0</v>
          </cell>
          <cell r="LL54">
            <v>0</v>
          </cell>
          <cell r="LM54">
            <v>0</v>
          </cell>
          <cell r="LN54">
            <v>0</v>
          </cell>
          <cell r="LQ54">
            <v>1</v>
          </cell>
          <cell r="LR54">
            <v>1</v>
          </cell>
          <cell r="LS54">
            <v>0</v>
          </cell>
          <cell r="LT54">
            <v>1</v>
          </cell>
          <cell r="LU54">
            <v>0</v>
          </cell>
          <cell r="LV54">
            <v>0</v>
          </cell>
          <cell r="LW54">
            <v>0</v>
          </cell>
          <cell r="LX54">
            <v>0</v>
          </cell>
          <cell r="LY54">
            <v>0</v>
          </cell>
          <cell r="LZ54">
            <v>0</v>
          </cell>
          <cell r="MA54">
            <v>0</v>
          </cell>
          <cell r="MB54">
            <v>0</v>
          </cell>
          <cell r="MC54">
            <v>0</v>
          </cell>
          <cell r="MD54">
            <v>0</v>
          </cell>
          <cell r="MG54">
            <v>1</v>
          </cell>
          <cell r="MH54">
            <v>1</v>
          </cell>
          <cell r="MI54">
            <v>1</v>
          </cell>
          <cell r="MJ54">
            <v>0</v>
          </cell>
          <cell r="MK54">
            <v>0</v>
          </cell>
          <cell r="ML54">
            <v>0</v>
          </cell>
          <cell r="MM54">
            <v>0</v>
          </cell>
          <cell r="MN54">
            <v>0</v>
          </cell>
          <cell r="MO54">
            <v>0</v>
          </cell>
          <cell r="MP54">
            <v>0</v>
          </cell>
          <cell r="MQ54">
            <v>0</v>
          </cell>
          <cell r="MR54">
            <v>0</v>
          </cell>
          <cell r="MS54">
            <v>0</v>
          </cell>
          <cell r="MT54">
            <v>0</v>
          </cell>
          <cell r="MU54">
            <v>0</v>
          </cell>
          <cell r="NH54">
            <v>1</v>
          </cell>
          <cell r="NN54">
            <v>2.4</v>
          </cell>
          <cell r="QR54">
            <v>10</v>
          </cell>
          <cell r="QS54">
            <v>32</v>
          </cell>
        </row>
        <row r="55">
          <cell r="F55" t="str">
            <v>Oui</v>
          </cell>
          <cell r="I55">
            <v>0</v>
          </cell>
          <cell r="AM55">
            <v>45200</v>
          </cell>
          <cell r="AN55" t="str">
            <v>Oui</v>
          </cell>
          <cell r="AQ55" t="str">
            <v>Déplacé interne</v>
          </cell>
          <cell r="BE55">
            <v>0</v>
          </cell>
          <cell r="BF55">
            <v>0</v>
          </cell>
          <cell r="BH55">
            <v>2</v>
          </cell>
          <cell r="BI55">
            <v>1</v>
          </cell>
          <cell r="BK55">
            <v>0</v>
          </cell>
          <cell r="BL55">
            <v>0</v>
          </cell>
          <cell r="BN55">
            <v>1</v>
          </cell>
          <cell r="BO55">
            <v>1</v>
          </cell>
          <cell r="BQ55">
            <v>0</v>
          </cell>
          <cell r="BR55">
            <v>0</v>
          </cell>
          <cell r="CC55">
            <v>5</v>
          </cell>
          <cell r="CF55">
            <v>5</v>
          </cell>
          <cell r="DE55" t="str">
            <v>Travail journalier</v>
          </cell>
          <cell r="DG55" t="str">
            <v>Non</v>
          </cell>
          <cell r="DI55" t="str">
            <v>Oui</v>
          </cell>
          <cell r="DL55" t="str">
            <v>Non</v>
          </cell>
          <cell r="DO55">
            <v>0</v>
          </cell>
          <cell r="DP55">
            <v>0</v>
          </cell>
          <cell r="DQ55">
            <v>1</v>
          </cell>
          <cell r="DR55">
            <v>1</v>
          </cell>
          <cell r="DS55">
            <v>1</v>
          </cell>
          <cell r="DT55">
            <v>0</v>
          </cell>
          <cell r="DU55">
            <v>0</v>
          </cell>
          <cell r="DV55">
            <v>0</v>
          </cell>
          <cell r="DW55">
            <v>0</v>
          </cell>
          <cell r="DX55">
            <v>0</v>
          </cell>
          <cell r="DY55">
            <v>0</v>
          </cell>
          <cell r="DZ55">
            <v>0</v>
          </cell>
          <cell r="EA55">
            <v>0</v>
          </cell>
          <cell r="EB55">
            <v>0</v>
          </cell>
          <cell r="EC55">
            <v>0</v>
          </cell>
          <cell r="ED55">
            <v>0</v>
          </cell>
          <cell r="EF55">
            <v>8</v>
          </cell>
          <cell r="EI55">
            <v>1</v>
          </cell>
          <cell r="EJ55">
            <v>1</v>
          </cell>
          <cell r="FP55" t="str">
            <v>En famille d'accueil</v>
          </cell>
          <cell r="FR55" t="str">
            <v>Abri d'urgence (non-durable, construit à partir des matériaux disponibles en urgence)</v>
          </cell>
          <cell r="FU55" t="str">
            <v>Oui</v>
          </cell>
          <cell r="GE55" t="str">
            <v>Non</v>
          </cell>
          <cell r="GH55" t="str">
            <v>Source non-améliorée (c'est à dire non-protégée de l'extérieur, p.ex. puits creusé non-couvert/traditionnel, source naturelle non-aménagée, etc.)</v>
          </cell>
          <cell r="GK55" t="str">
            <v>Oui</v>
          </cell>
          <cell r="GL55" t="str">
            <v>Oui</v>
          </cell>
          <cell r="GM55" t="str">
            <v>Oui</v>
          </cell>
          <cell r="GN55" t="str">
            <v>Oui</v>
          </cell>
          <cell r="GO55" t="str">
            <v>De 31 minutes à 2 heures</v>
          </cell>
          <cell r="GQ55">
            <v>0</v>
          </cell>
          <cell r="GR55">
            <v>1</v>
          </cell>
          <cell r="GS55">
            <v>1</v>
          </cell>
          <cell r="GT55">
            <v>0</v>
          </cell>
          <cell r="GU55">
            <v>0</v>
          </cell>
          <cell r="GV55">
            <v>1</v>
          </cell>
          <cell r="GW55">
            <v>0</v>
          </cell>
          <cell r="GX55">
            <v>0</v>
          </cell>
          <cell r="GY55">
            <v>0</v>
          </cell>
          <cell r="GZ55">
            <v>0</v>
          </cell>
          <cell r="HA55">
            <v>0</v>
          </cell>
          <cell r="HB55">
            <v>0</v>
          </cell>
          <cell r="HM55" t="str">
            <v>Non</v>
          </cell>
          <cell r="HO55" t="str">
            <v>Pas d'installation sanitaire/défécation à l'air libre</v>
          </cell>
          <cell r="HU55" t="str">
            <v>Structure de santé (centre, clinique, hôpital, etc.)</v>
          </cell>
          <cell r="HW55" t="str">
            <v>Structure de santé (centre, clinique, hôpital, etc.)</v>
          </cell>
          <cell r="HY55" t="str">
            <v>Entre 1 heure et 2 heures</v>
          </cell>
          <cell r="HZ55" t="str">
            <v>Non</v>
          </cell>
          <cell r="IB55" t="str">
            <v>Oui</v>
          </cell>
          <cell r="IC55" t="str">
            <v>Oui</v>
          </cell>
          <cell r="ID55" t="str">
            <v>Oui</v>
          </cell>
          <cell r="IG55" t="str">
            <v>Non</v>
          </cell>
          <cell r="II55" t="str">
            <v>Non</v>
          </cell>
          <cell r="IO55">
            <v>0</v>
          </cell>
          <cell r="IP55">
            <v>0</v>
          </cell>
          <cell r="IQ55">
            <v>0</v>
          </cell>
          <cell r="IR55">
            <v>0</v>
          </cell>
          <cell r="IS55">
            <v>0</v>
          </cell>
          <cell r="IT55">
            <v>1</v>
          </cell>
          <cell r="IU55">
            <v>0</v>
          </cell>
          <cell r="IW55">
            <v>0</v>
          </cell>
          <cell r="IX55">
            <v>0</v>
          </cell>
          <cell r="IY55">
            <v>0</v>
          </cell>
          <cell r="IZ55">
            <v>0</v>
          </cell>
          <cell r="JA55">
            <v>0</v>
          </cell>
          <cell r="JB55">
            <v>1</v>
          </cell>
          <cell r="JC55">
            <v>0</v>
          </cell>
          <cell r="JE55">
            <v>1</v>
          </cell>
          <cell r="JF55">
            <v>0</v>
          </cell>
          <cell r="JG55">
            <v>0</v>
          </cell>
          <cell r="JH55">
            <v>0</v>
          </cell>
          <cell r="JI55">
            <v>0</v>
          </cell>
          <cell r="JJ55">
            <v>0</v>
          </cell>
          <cell r="JK55">
            <v>0</v>
          </cell>
          <cell r="JL55">
            <v>0</v>
          </cell>
          <cell r="JO55" t="str">
            <v>Moins de 1 heure</v>
          </cell>
          <cell r="JP55" t="str">
            <v>Non</v>
          </cell>
          <cell r="KD55">
            <v>1</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V55">
            <v>1</v>
          </cell>
          <cell r="KW55">
            <v>1</v>
          </cell>
          <cell r="KX55">
            <v>1</v>
          </cell>
          <cell r="KY55">
            <v>0</v>
          </cell>
          <cell r="KZ55">
            <v>0</v>
          </cell>
          <cell r="LA55">
            <v>0</v>
          </cell>
          <cell r="LD55">
            <v>0</v>
          </cell>
          <cell r="LE55">
            <v>1</v>
          </cell>
          <cell r="LG55">
            <v>1</v>
          </cell>
          <cell r="LH55">
            <v>0</v>
          </cell>
          <cell r="LI55">
            <v>0</v>
          </cell>
          <cell r="LJ55">
            <v>0</v>
          </cell>
          <cell r="LK55">
            <v>0</v>
          </cell>
          <cell r="LL55">
            <v>0</v>
          </cell>
          <cell r="LM55">
            <v>0</v>
          </cell>
          <cell r="LN55">
            <v>0</v>
          </cell>
          <cell r="LQ55">
            <v>1</v>
          </cell>
          <cell r="LR55">
            <v>1</v>
          </cell>
          <cell r="LS55">
            <v>0</v>
          </cell>
          <cell r="LT55">
            <v>1</v>
          </cell>
          <cell r="LU55">
            <v>0</v>
          </cell>
          <cell r="LV55">
            <v>0</v>
          </cell>
          <cell r="LW55">
            <v>0</v>
          </cell>
          <cell r="LX55">
            <v>0</v>
          </cell>
          <cell r="LY55">
            <v>0</v>
          </cell>
          <cell r="LZ55">
            <v>0</v>
          </cell>
          <cell r="MA55">
            <v>0</v>
          </cell>
          <cell r="MB55">
            <v>0</v>
          </cell>
          <cell r="MC55">
            <v>0</v>
          </cell>
          <cell r="MD55">
            <v>0</v>
          </cell>
          <cell r="MG55">
            <v>1</v>
          </cell>
          <cell r="MH55">
            <v>1</v>
          </cell>
          <cell r="MI55">
            <v>1</v>
          </cell>
          <cell r="MJ55">
            <v>0</v>
          </cell>
          <cell r="MK55">
            <v>0</v>
          </cell>
          <cell r="ML55">
            <v>0</v>
          </cell>
          <cell r="MM55">
            <v>0</v>
          </cell>
          <cell r="MN55">
            <v>0</v>
          </cell>
          <cell r="MO55">
            <v>0</v>
          </cell>
          <cell r="MP55">
            <v>0</v>
          </cell>
          <cell r="MQ55">
            <v>0</v>
          </cell>
          <cell r="MR55">
            <v>0</v>
          </cell>
          <cell r="MS55">
            <v>0</v>
          </cell>
          <cell r="MT55">
            <v>0</v>
          </cell>
          <cell r="MU55">
            <v>0</v>
          </cell>
          <cell r="NH55">
            <v>1</v>
          </cell>
          <cell r="NN55">
            <v>2.2999999999999998</v>
          </cell>
          <cell r="QR55">
            <v>12</v>
          </cell>
          <cell r="QS55">
            <v>43</v>
          </cell>
        </row>
        <row r="56">
          <cell r="F56" t="str">
            <v>Oui</v>
          </cell>
          <cell r="I56">
            <v>0</v>
          </cell>
          <cell r="AM56">
            <v>45200</v>
          </cell>
          <cell r="AN56" t="str">
            <v>Oui</v>
          </cell>
          <cell r="AQ56" t="str">
            <v>Déplacé interne</v>
          </cell>
          <cell r="BE56">
            <v>0</v>
          </cell>
          <cell r="BF56">
            <v>0</v>
          </cell>
          <cell r="BH56">
            <v>0</v>
          </cell>
          <cell r="BI56">
            <v>0</v>
          </cell>
          <cell r="BK56">
            <v>0</v>
          </cell>
          <cell r="BL56">
            <v>9</v>
          </cell>
          <cell r="BN56">
            <v>1</v>
          </cell>
          <cell r="BO56">
            <v>1</v>
          </cell>
          <cell r="BQ56">
            <v>0</v>
          </cell>
          <cell r="BR56">
            <v>0</v>
          </cell>
          <cell r="CC56">
            <v>11</v>
          </cell>
          <cell r="CF56">
            <v>11</v>
          </cell>
          <cell r="DE56" t="str">
            <v>Travail journalier</v>
          </cell>
          <cell r="DG56" t="str">
            <v>Non</v>
          </cell>
          <cell r="DI56" t="str">
            <v>Oui</v>
          </cell>
          <cell r="DL56" t="str">
            <v>Non</v>
          </cell>
          <cell r="DO56">
            <v>0</v>
          </cell>
          <cell r="DP56">
            <v>0</v>
          </cell>
          <cell r="DQ56">
            <v>1</v>
          </cell>
          <cell r="DR56">
            <v>1</v>
          </cell>
          <cell r="DS56">
            <v>1</v>
          </cell>
          <cell r="DT56">
            <v>0</v>
          </cell>
          <cell r="DU56">
            <v>0</v>
          </cell>
          <cell r="DV56">
            <v>0</v>
          </cell>
          <cell r="DW56">
            <v>0</v>
          </cell>
          <cell r="DX56">
            <v>0</v>
          </cell>
          <cell r="DY56">
            <v>0</v>
          </cell>
          <cell r="DZ56">
            <v>0</v>
          </cell>
          <cell r="EA56">
            <v>0</v>
          </cell>
          <cell r="EB56">
            <v>0</v>
          </cell>
          <cell r="EC56">
            <v>0</v>
          </cell>
          <cell r="ED56">
            <v>0</v>
          </cell>
          <cell r="EF56">
            <v>8</v>
          </cell>
          <cell r="EI56">
            <v>1</v>
          </cell>
          <cell r="EJ56">
            <v>1</v>
          </cell>
          <cell r="EK56">
            <v>2</v>
          </cell>
          <cell r="EL56">
            <v>2</v>
          </cell>
          <cell r="FP56" t="str">
            <v>En famille d'accueil</v>
          </cell>
          <cell r="FR56" t="str">
            <v>Maison (construction durable)</v>
          </cell>
          <cell r="FU56" t="str">
            <v>Non</v>
          </cell>
          <cell r="GE56" t="str">
            <v>Non</v>
          </cell>
          <cell r="GH56" t="str">
            <v>Source non-améliorée (c'est à dire non-protégée de l'extérieur, p.ex. puits creusé non-couvert/traditionnel, source naturelle non-aménagée, etc.)</v>
          </cell>
          <cell r="GK56" t="str">
            <v>Oui</v>
          </cell>
          <cell r="GL56" t="str">
            <v>Oui</v>
          </cell>
          <cell r="GM56" t="str">
            <v>Oui</v>
          </cell>
          <cell r="GN56" t="str">
            <v>Oui</v>
          </cell>
          <cell r="GO56" t="str">
            <v>De 31 minutes à 2 heures</v>
          </cell>
          <cell r="GQ56">
            <v>0</v>
          </cell>
          <cell r="GR56">
            <v>1</v>
          </cell>
          <cell r="GS56">
            <v>1</v>
          </cell>
          <cell r="GT56">
            <v>0</v>
          </cell>
          <cell r="GU56">
            <v>0</v>
          </cell>
          <cell r="GV56">
            <v>1</v>
          </cell>
          <cell r="GW56">
            <v>0</v>
          </cell>
          <cell r="GX56">
            <v>0</v>
          </cell>
          <cell r="GY56">
            <v>0</v>
          </cell>
          <cell r="GZ56">
            <v>0</v>
          </cell>
          <cell r="HA56">
            <v>0</v>
          </cell>
          <cell r="HB56">
            <v>0</v>
          </cell>
          <cell r="HM56" t="str">
            <v>Non</v>
          </cell>
          <cell r="HO56" t="str">
            <v>Pas d'installation sanitaire/défécation à l'air libre</v>
          </cell>
          <cell r="HU56" t="str">
            <v>Structure de santé (centre, clinique, hôpital, etc.)</v>
          </cell>
          <cell r="HW56" t="str">
            <v>Structure de santé (centre, clinique, hôpital, etc.)</v>
          </cell>
          <cell r="HY56" t="str">
            <v>Entre 1 heure et 2 heures</v>
          </cell>
          <cell r="HZ56" t="str">
            <v>Oui</v>
          </cell>
          <cell r="IG56" t="str">
            <v>Non</v>
          </cell>
          <cell r="II56" t="str">
            <v>Non</v>
          </cell>
          <cell r="IO56">
            <v>0</v>
          </cell>
          <cell r="IP56">
            <v>0</v>
          </cell>
          <cell r="IQ56">
            <v>0</v>
          </cell>
          <cell r="IR56">
            <v>0</v>
          </cell>
          <cell r="IS56">
            <v>0</v>
          </cell>
          <cell r="IT56">
            <v>1</v>
          </cell>
          <cell r="IU56">
            <v>0</v>
          </cell>
          <cell r="IW56">
            <v>0</v>
          </cell>
          <cell r="IX56">
            <v>0</v>
          </cell>
          <cell r="IY56">
            <v>0</v>
          </cell>
          <cell r="IZ56">
            <v>0</v>
          </cell>
          <cell r="JA56">
            <v>0</v>
          </cell>
          <cell r="JB56">
            <v>1</v>
          </cell>
          <cell r="JC56">
            <v>0</v>
          </cell>
          <cell r="JE56">
            <v>1</v>
          </cell>
          <cell r="JF56">
            <v>0</v>
          </cell>
          <cell r="JG56">
            <v>0</v>
          </cell>
          <cell r="JH56">
            <v>0</v>
          </cell>
          <cell r="JI56">
            <v>0</v>
          </cell>
          <cell r="JJ56">
            <v>0</v>
          </cell>
          <cell r="JK56">
            <v>0</v>
          </cell>
          <cell r="JL56">
            <v>0</v>
          </cell>
          <cell r="JO56" t="str">
            <v>Moins de 1 heure</v>
          </cell>
          <cell r="JP56" t="str">
            <v>Non</v>
          </cell>
          <cell r="JT56" t="str">
            <v>Aucune</v>
          </cell>
          <cell r="JV56" t="str">
            <v>Aucune</v>
          </cell>
          <cell r="JZ56" t="str">
            <v>Interruption suite à un déplacement / retour</v>
          </cell>
          <cell r="KD56">
            <v>1</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V56">
            <v>1</v>
          </cell>
          <cell r="KW56">
            <v>1</v>
          </cell>
          <cell r="KX56">
            <v>1</v>
          </cell>
          <cell r="KY56">
            <v>1</v>
          </cell>
          <cell r="KZ56">
            <v>0</v>
          </cell>
          <cell r="LA56">
            <v>0</v>
          </cell>
          <cell r="LD56">
            <v>0</v>
          </cell>
          <cell r="LE56">
            <v>1</v>
          </cell>
          <cell r="LG56">
            <v>0</v>
          </cell>
          <cell r="LH56">
            <v>0</v>
          </cell>
          <cell r="LI56">
            <v>0</v>
          </cell>
          <cell r="LJ56">
            <v>0</v>
          </cell>
          <cell r="LK56">
            <v>1</v>
          </cell>
          <cell r="LL56">
            <v>0</v>
          </cell>
          <cell r="LM56">
            <v>0</v>
          </cell>
          <cell r="LN56">
            <v>0</v>
          </cell>
          <cell r="LQ56">
            <v>1</v>
          </cell>
          <cell r="LR56">
            <v>1</v>
          </cell>
          <cell r="LS56">
            <v>0</v>
          </cell>
          <cell r="LT56">
            <v>1</v>
          </cell>
          <cell r="LU56">
            <v>0</v>
          </cell>
          <cell r="LV56">
            <v>0</v>
          </cell>
          <cell r="LW56">
            <v>0</v>
          </cell>
          <cell r="LX56">
            <v>0</v>
          </cell>
          <cell r="LY56">
            <v>0</v>
          </cell>
          <cell r="LZ56">
            <v>0</v>
          </cell>
          <cell r="MA56">
            <v>0</v>
          </cell>
          <cell r="MB56">
            <v>0</v>
          </cell>
          <cell r="MC56">
            <v>0</v>
          </cell>
          <cell r="MD56">
            <v>0</v>
          </cell>
          <cell r="MG56">
            <v>1</v>
          </cell>
          <cell r="MH56">
            <v>1</v>
          </cell>
          <cell r="MI56">
            <v>1</v>
          </cell>
          <cell r="MJ56">
            <v>0</v>
          </cell>
          <cell r="MK56">
            <v>0</v>
          </cell>
          <cell r="ML56">
            <v>0</v>
          </cell>
          <cell r="MM56">
            <v>0</v>
          </cell>
          <cell r="MN56">
            <v>0</v>
          </cell>
          <cell r="MO56">
            <v>0</v>
          </cell>
          <cell r="MP56">
            <v>0</v>
          </cell>
          <cell r="MQ56">
            <v>0</v>
          </cell>
          <cell r="MR56">
            <v>0</v>
          </cell>
          <cell r="MS56">
            <v>0</v>
          </cell>
          <cell r="MT56">
            <v>0</v>
          </cell>
          <cell r="MU56">
            <v>0</v>
          </cell>
          <cell r="NH56">
            <v>1</v>
          </cell>
          <cell r="NN56">
            <v>1.7</v>
          </cell>
          <cell r="QR56">
            <v>17</v>
          </cell>
          <cell r="QS56">
            <v>40</v>
          </cell>
        </row>
        <row r="57">
          <cell r="F57" t="str">
            <v>Oui</v>
          </cell>
          <cell r="I57">
            <v>0</v>
          </cell>
          <cell r="AM57">
            <v>45200</v>
          </cell>
          <cell r="AN57" t="str">
            <v>Oui</v>
          </cell>
          <cell r="AQ57" t="str">
            <v>Déplacé interne</v>
          </cell>
          <cell r="BE57">
            <v>0</v>
          </cell>
          <cell r="BF57">
            <v>0</v>
          </cell>
          <cell r="BH57">
            <v>0</v>
          </cell>
          <cell r="BI57">
            <v>0</v>
          </cell>
          <cell r="BK57">
            <v>2</v>
          </cell>
          <cell r="BL57">
            <v>5</v>
          </cell>
          <cell r="BN57">
            <v>1</v>
          </cell>
          <cell r="BO57">
            <v>1</v>
          </cell>
          <cell r="BQ57">
            <v>0</v>
          </cell>
          <cell r="BR57">
            <v>0</v>
          </cell>
          <cell r="CC57">
            <v>9</v>
          </cell>
          <cell r="CF57">
            <v>9</v>
          </cell>
          <cell r="DE57" t="str">
            <v>Travail journalier</v>
          </cell>
          <cell r="DG57" t="str">
            <v>Non</v>
          </cell>
          <cell r="DI57" t="str">
            <v>Oui</v>
          </cell>
          <cell r="DL57" t="str">
            <v>Non</v>
          </cell>
          <cell r="DO57">
            <v>0</v>
          </cell>
          <cell r="DP57">
            <v>0</v>
          </cell>
          <cell r="DQ57">
            <v>1</v>
          </cell>
          <cell r="DR57">
            <v>1</v>
          </cell>
          <cell r="DS57">
            <v>1</v>
          </cell>
          <cell r="DT57">
            <v>0</v>
          </cell>
          <cell r="DU57">
            <v>0</v>
          </cell>
          <cell r="DV57">
            <v>0</v>
          </cell>
          <cell r="DW57">
            <v>0</v>
          </cell>
          <cell r="DX57">
            <v>0</v>
          </cell>
          <cell r="DY57">
            <v>0</v>
          </cell>
          <cell r="DZ57">
            <v>0</v>
          </cell>
          <cell r="EA57">
            <v>0</v>
          </cell>
          <cell r="EB57">
            <v>0</v>
          </cell>
          <cell r="EC57">
            <v>0</v>
          </cell>
          <cell r="ED57">
            <v>0</v>
          </cell>
          <cell r="EF57">
            <v>1</v>
          </cell>
          <cell r="EI57">
            <v>1</v>
          </cell>
          <cell r="EJ57">
            <v>1</v>
          </cell>
          <cell r="EK57">
            <v>2</v>
          </cell>
          <cell r="EL57">
            <v>2</v>
          </cell>
          <cell r="FP57" t="str">
            <v>En famille d'accueil</v>
          </cell>
          <cell r="FR57" t="str">
            <v>Abri d'urgence (non-durable, construit à partir des matériaux disponibles en urgence)</v>
          </cell>
          <cell r="FU57" t="str">
            <v>Oui</v>
          </cell>
          <cell r="GE57" t="str">
            <v>Non</v>
          </cell>
          <cell r="GH57" t="str">
            <v>Source non-améliorée (c'est à dire non-protégée de l'extérieur, p.ex. puits creusé non-couvert/traditionnel, source naturelle non-aménagée, etc.)</v>
          </cell>
          <cell r="GK57" t="str">
            <v>Oui</v>
          </cell>
          <cell r="GL57" t="str">
            <v>Oui</v>
          </cell>
          <cell r="GM57" t="str">
            <v>Oui</v>
          </cell>
          <cell r="GN57" t="str">
            <v>Oui</v>
          </cell>
          <cell r="GO57" t="str">
            <v>De 31 minutes à 2 heures</v>
          </cell>
          <cell r="GQ57">
            <v>0</v>
          </cell>
          <cell r="GR57">
            <v>1</v>
          </cell>
          <cell r="GS57">
            <v>1</v>
          </cell>
          <cell r="GT57">
            <v>0</v>
          </cell>
          <cell r="GU57">
            <v>0</v>
          </cell>
          <cell r="GV57">
            <v>0</v>
          </cell>
          <cell r="GW57">
            <v>0</v>
          </cell>
          <cell r="GX57">
            <v>0</v>
          </cell>
          <cell r="GY57">
            <v>1</v>
          </cell>
          <cell r="GZ57">
            <v>0</v>
          </cell>
          <cell r="HA57">
            <v>0</v>
          </cell>
          <cell r="HB57">
            <v>0</v>
          </cell>
          <cell r="HM57" t="str">
            <v>Non</v>
          </cell>
          <cell r="HO57" t="str">
            <v>Pas d'installation sanitaire/défécation à l'air libre</v>
          </cell>
          <cell r="HU57" t="str">
            <v>Structure de santé (centre, clinique, hôpital, etc.)</v>
          </cell>
          <cell r="HW57" t="str">
            <v>Structure de santé (centre, clinique, hôpital, etc.)</v>
          </cell>
          <cell r="HY57" t="str">
            <v>Entre 1 heure et 2 heures</v>
          </cell>
          <cell r="HZ57" t="str">
            <v>Non</v>
          </cell>
          <cell r="IG57" t="str">
            <v>Non</v>
          </cell>
          <cell r="II57" t="str">
            <v>Non</v>
          </cell>
          <cell r="IO57">
            <v>0</v>
          </cell>
          <cell r="IP57">
            <v>0</v>
          </cell>
          <cell r="IQ57">
            <v>0</v>
          </cell>
          <cell r="IR57">
            <v>0</v>
          </cell>
          <cell r="IS57">
            <v>0</v>
          </cell>
          <cell r="IT57">
            <v>1</v>
          </cell>
          <cell r="IU57">
            <v>0</v>
          </cell>
          <cell r="IW57">
            <v>0</v>
          </cell>
          <cell r="IX57">
            <v>0</v>
          </cell>
          <cell r="IY57">
            <v>0</v>
          </cell>
          <cell r="IZ57">
            <v>0</v>
          </cell>
          <cell r="JA57">
            <v>0</v>
          </cell>
          <cell r="JB57">
            <v>1</v>
          </cell>
          <cell r="JC57">
            <v>0</v>
          </cell>
          <cell r="JE57">
            <v>1</v>
          </cell>
          <cell r="JF57">
            <v>0</v>
          </cell>
          <cell r="JG57">
            <v>0</v>
          </cell>
          <cell r="JH57">
            <v>0</v>
          </cell>
          <cell r="JI57">
            <v>0</v>
          </cell>
          <cell r="JJ57">
            <v>0</v>
          </cell>
          <cell r="JK57">
            <v>0</v>
          </cell>
          <cell r="JL57">
            <v>0</v>
          </cell>
          <cell r="JO57" t="str">
            <v>Moins de 1 heure</v>
          </cell>
          <cell r="JP57" t="str">
            <v>Non</v>
          </cell>
          <cell r="JS57" t="str">
            <v>Aucun</v>
          </cell>
          <cell r="JT57" t="str">
            <v>Aucune</v>
          </cell>
          <cell r="JU57" t="str">
            <v>Aucun</v>
          </cell>
          <cell r="JV57" t="str">
            <v>Aucune</v>
          </cell>
          <cell r="JZ57" t="str">
            <v>Interruption suite à un déplacement / retour</v>
          </cell>
          <cell r="KD57">
            <v>1</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V57">
            <v>1</v>
          </cell>
          <cell r="KW57">
            <v>1</v>
          </cell>
          <cell r="KX57">
            <v>1</v>
          </cell>
          <cell r="KY57">
            <v>1</v>
          </cell>
          <cell r="KZ57">
            <v>0</v>
          </cell>
          <cell r="LA57">
            <v>0</v>
          </cell>
          <cell r="LD57">
            <v>0</v>
          </cell>
          <cell r="LE57">
            <v>0</v>
          </cell>
          <cell r="LG57">
            <v>1</v>
          </cell>
          <cell r="LH57">
            <v>0</v>
          </cell>
          <cell r="LI57">
            <v>0</v>
          </cell>
          <cell r="LJ57">
            <v>0</v>
          </cell>
          <cell r="LK57">
            <v>1</v>
          </cell>
          <cell r="LL57">
            <v>0</v>
          </cell>
          <cell r="LM57">
            <v>0</v>
          </cell>
          <cell r="LN57">
            <v>0</v>
          </cell>
          <cell r="LQ57">
            <v>1</v>
          </cell>
          <cell r="LR57">
            <v>0</v>
          </cell>
          <cell r="LS57">
            <v>0</v>
          </cell>
          <cell r="LT57">
            <v>1</v>
          </cell>
          <cell r="LU57">
            <v>0</v>
          </cell>
          <cell r="LV57">
            <v>1</v>
          </cell>
          <cell r="LW57">
            <v>0</v>
          </cell>
          <cell r="LX57">
            <v>0</v>
          </cell>
          <cell r="LY57">
            <v>0</v>
          </cell>
          <cell r="LZ57">
            <v>0</v>
          </cell>
          <cell r="MA57">
            <v>0</v>
          </cell>
          <cell r="MB57">
            <v>0</v>
          </cell>
          <cell r="MC57">
            <v>0</v>
          </cell>
          <cell r="MD57">
            <v>0</v>
          </cell>
          <cell r="MG57">
            <v>1</v>
          </cell>
          <cell r="MH57">
            <v>1</v>
          </cell>
          <cell r="MI57">
            <v>1</v>
          </cell>
          <cell r="MJ57">
            <v>0</v>
          </cell>
          <cell r="MK57">
            <v>0</v>
          </cell>
          <cell r="ML57">
            <v>0</v>
          </cell>
          <cell r="MM57">
            <v>0</v>
          </cell>
          <cell r="MN57">
            <v>0</v>
          </cell>
          <cell r="MO57">
            <v>0</v>
          </cell>
          <cell r="MP57">
            <v>0</v>
          </cell>
          <cell r="MQ57">
            <v>0</v>
          </cell>
          <cell r="MR57">
            <v>0</v>
          </cell>
          <cell r="MS57">
            <v>0</v>
          </cell>
          <cell r="MT57">
            <v>0</v>
          </cell>
          <cell r="MU57">
            <v>0</v>
          </cell>
          <cell r="NH57">
            <v>1</v>
          </cell>
          <cell r="NN57">
            <v>1.6</v>
          </cell>
          <cell r="QR57">
            <v>14</v>
          </cell>
          <cell r="QS57">
            <v>39</v>
          </cell>
        </row>
        <row r="58">
          <cell r="F58" t="str">
            <v>Oui</v>
          </cell>
          <cell r="I58">
            <v>0</v>
          </cell>
          <cell r="AM58">
            <v>45200</v>
          </cell>
          <cell r="AN58" t="str">
            <v>Oui</v>
          </cell>
          <cell r="AQ58" t="str">
            <v>Déplacé interne</v>
          </cell>
          <cell r="BE58">
            <v>0</v>
          </cell>
          <cell r="BF58">
            <v>0</v>
          </cell>
          <cell r="BH58">
            <v>0</v>
          </cell>
          <cell r="BI58">
            <v>0</v>
          </cell>
          <cell r="BK58">
            <v>4</v>
          </cell>
          <cell r="BL58">
            <v>4</v>
          </cell>
          <cell r="BN58">
            <v>1</v>
          </cell>
          <cell r="BO58">
            <v>1</v>
          </cell>
          <cell r="BQ58">
            <v>0</v>
          </cell>
          <cell r="BR58">
            <v>0</v>
          </cell>
          <cell r="CC58">
            <v>10</v>
          </cell>
          <cell r="CF58">
            <v>10</v>
          </cell>
          <cell r="DE58" t="str">
            <v>Travail journalier</v>
          </cell>
          <cell r="DG58" t="str">
            <v>Oui</v>
          </cell>
          <cell r="DI58" t="str">
            <v>Oui</v>
          </cell>
          <cell r="DL58" t="str">
            <v>Non</v>
          </cell>
          <cell r="DO58">
            <v>0</v>
          </cell>
          <cell r="DP58">
            <v>0</v>
          </cell>
          <cell r="DQ58">
            <v>1</v>
          </cell>
          <cell r="DR58">
            <v>1</v>
          </cell>
          <cell r="DS58">
            <v>1</v>
          </cell>
          <cell r="DT58">
            <v>0</v>
          </cell>
          <cell r="DU58">
            <v>0</v>
          </cell>
          <cell r="DV58">
            <v>0</v>
          </cell>
          <cell r="DW58">
            <v>0</v>
          </cell>
          <cell r="DX58">
            <v>0</v>
          </cell>
          <cell r="DY58">
            <v>0</v>
          </cell>
          <cell r="DZ58">
            <v>0</v>
          </cell>
          <cell r="EA58">
            <v>0</v>
          </cell>
          <cell r="EB58">
            <v>0</v>
          </cell>
          <cell r="EC58">
            <v>0</v>
          </cell>
          <cell r="ED58">
            <v>0</v>
          </cell>
          <cell r="EF58">
            <v>2</v>
          </cell>
          <cell r="EI58">
            <v>1</v>
          </cell>
          <cell r="EJ58">
            <v>1</v>
          </cell>
          <cell r="EK58">
            <v>2</v>
          </cell>
          <cell r="EL58">
            <v>2</v>
          </cell>
          <cell r="FP58" t="str">
            <v>En famille d'accueil</v>
          </cell>
          <cell r="FR58" t="str">
            <v>Maison (construction durable)</v>
          </cell>
          <cell r="FU58" t="str">
            <v>Oui</v>
          </cell>
          <cell r="GE58" t="str">
            <v>Non</v>
          </cell>
          <cell r="GH58" t="str">
            <v>Source non-améliorée (c'est à dire non-protégée de l'extérieur, p.ex. puits creusé non-couvert/traditionnel, source naturelle non-aménagée, etc.)</v>
          </cell>
          <cell r="GK58" t="str">
            <v>Oui</v>
          </cell>
          <cell r="GL58" t="str">
            <v>Oui</v>
          </cell>
          <cell r="GM58" t="str">
            <v>Oui</v>
          </cell>
          <cell r="GN58" t="str">
            <v>Oui</v>
          </cell>
          <cell r="GO58" t="str">
            <v>De 31 minutes à 2 heures</v>
          </cell>
          <cell r="GQ58">
            <v>0</v>
          </cell>
          <cell r="GR58">
            <v>1</v>
          </cell>
          <cell r="GS58">
            <v>1</v>
          </cell>
          <cell r="GT58">
            <v>0</v>
          </cell>
          <cell r="GU58">
            <v>0</v>
          </cell>
          <cell r="GV58">
            <v>0</v>
          </cell>
          <cell r="GW58">
            <v>0</v>
          </cell>
          <cell r="GX58">
            <v>0</v>
          </cell>
          <cell r="GY58">
            <v>1</v>
          </cell>
          <cell r="GZ58">
            <v>0</v>
          </cell>
          <cell r="HA58">
            <v>0</v>
          </cell>
          <cell r="HB58">
            <v>0</v>
          </cell>
          <cell r="HM58" t="str">
            <v>Non</v>
          </cell>
          <cell r="HO58" t="str">
            <v>Pas d'installation sanitaire/défécation à l'air libre</v>
          </cell>
          <cell r="HU58" t="str">
            <v>Structure de santé (centre, clinique, hôpital, etc.)</v>
          </cell>
          <cell r="HW58" t="str">
            <v>Structure de santé (centre, clinique, hôpital, etc.)</v>
          </cell>
          <cell r="HY58" t="str">
            <v>Entre 1 heure et 2 heures</v>
          </cell>
          <cell r="HZ58" t="str">
            <v>Non</v>
          </cell>
          <cell r="IG58" t="str">
            <v>Oui</v>
          </cell>
          <cell r="II58" t="str">
            <v>Non</v>
          </cell>
          <cell r="IO58">
            <v>0</v>
          </cell>
          <cell r="IP58">
            <v>0</v>
          </cell>
          <cell r="IQ58">
            <v>0</v>
          </cell>
          <cell r="IR58">
            <v>0</v>
          </cell>
          <cell r="IS58">
            <v>0</v>
          </cell>
          <cell r="IT58">
            <v>1</v>
          </cell>
          <cell r="IU58">
            <v>0</v>
          </cell>
          <cell r="IW58">
            <v>0</v>
          </cell>
          <cell r="IX58">
            <v>0</v>
          </cell>
          <cell r="IY58">
            <v>0</v>
          </cell>
          <cell r="IZ58">
            <v>0</v>
          </cell>
          <cell r="JA58">
            <v>0</v>
          </cell>
          <cell r="JB58">
            <v>1</v>
          </cell>
          <cell r="JC58">
            <v>0</v>
          </cell>
          <cell r="JE58">
            <v>1</v>
          </cell>
          <cell r="JF58">
            <v>0</v>
          </cell>
          <cell r="JG58">
            <v>0</v>
          </cell>
          <cell r="JH58">
            <v>0</v>
          </cell>
          <cell r="JI58">
            <v>0</v>
          </cell>
          <cell r="JJ58">
            <v>0</v>
          </cell>
          <cell r="JK58">
            <v>0</v>
          </cell>
          <cell r="JL58">
            <v>0</v>
          </cell>
          <cell r="JO58" t="str">
            <v>Moins de 1 heure</v>
          </cell>
          <cell r="JP58" t="str">
            <v>Non</v>
          </cell>
          <cell r="JS58" t="str">
            <v>Aucun</v>
          </cell>
          <cell r="JT58" t="str">
            <v>Aucune</v>
          </cell>
          <cell r="JU58" t="str">
            <v>Aucun</v>
          </cell>
          <cell r="JV58" t="str">
            <v>Aucune</v>
          </cell>
          <cell r="JZ58" t="str">
            <v>Interruption suite à un déplacement / retour</v>
          </cell>
          <cell r="KD58">
            <v>1</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V58">
            <v>1</v>
          </cell>
          <cell r="KW58">
            <v>1</v>
          </cell>
          <cell r="KX58">
            <v>1</v>
          </cell>
          <cell r="KY58">
            <v>0</v>
          </cell>
          <cell r="KZ58">
            <v>0</v>
          </cell>
          <cell r="LA58">
            <v>0</v>
          </cell>
          <cell r="LD58">
            <v>0</v>
          </cell>
          <cell r="LE58">
            <v>1</v>
          </cell>
          <cell r="LG58">
            <v>0</v>
          </cell>
          <cell r="LH58">
            <v>0</v>
          </cell>
          <cell r="LI58">
            <v>0</v>
          </cell>
          <cell r="LJ58">
            <v>0</v>
          </cell>
          <cell r="LK58">
            <v>1</v>
          </cell>
          <cell r="LL58">
            <v>0</v>
          </cell>
          <cell r="LM58">
            <v>0</v>
          </cell>
          <cell r="LN58">
            <v>0</v>
          </cell>
          <cell r="LQ58">
            <v>1</v>
          </cell>
          <cell r="LR58">
            <v>1</v>
          </cell>
          <cell r="LS58">
            <v>0</v>
          </cell>
          <cell r="LT58">
            <v>1</v>
          </cell>
          <cell r="LU58">
            <v>0</v>
          </cell>
          <cell r="LV58">
            <v>0</v>
          </cell>
          <cell r="LW58">
            <v>0</v>
          </cell>
          <cell r="LX58">
            <v>0</v>
          </cell>
          <cell r="LY58">
            <v>0</v>
          </cell>
          <cell r="LZ58">
            <v>0</v>
          </cell>
          <cell r="MA58">
            <v>0</v>
          </cell>
          <cell r="MB58">
            <v>0</v>
          </cell>
          <cell r="MC58">
            <v>0</v>
          </cell>
          <cell r="MD58">
            <v>0</v>
          </cell>
          <cell r="MG58">
            <v>1</v>
          </cell>
          <cell r="MH58">
            <v>1</v>
          </cell>
          <cell r="MI58">
            <v>1</v>
          </cell>
          <cell r="MJ58">
            <v>0</v>
          </cell>
          <cell r="MK58">
            <v>0</v>
          </cell>
          <cell r="ML58">
            <v>0</v>
          </cell>
          <cell r="MM58">
            <v>0</v>
          </cell>
          <cell r="MN58">
            <v>0</v>
          </cell>
          <cell r="MO58">
            <v>0</v>
          </cell>
          <cell r="MP58">
            <v>0</v>
          </cell>
          <cell r="MQ58">
            <v>0</v>
          </cell>
          <cell r="MR58">
            <v>0</v>
          </cell>
          <cell r="MS58">
            <v>0</v>
          </cell>
          <cell r="MT58">
            <v>0</v>
          </cell>
          <cell r="MU58">
            <v>0</v>
          </cell>
          <cell r="NH58">
            <v>1</v>
          </cell>
          <cell r="NN58">
            <v>2.2999999999999998</v>
          </cell>
          <cell r="QR58">
            <v>23</v>
          </cell>
          <cell r="QS58">
            <v>37</v>
          </cell>
        </row>
        <row r="59">
          <cell r="F59" t="str">
            <v>Oui</v>
          </cell>
          <cell r="I59">
            <v>0</v>
          </cell>
          <cell r="AM59">
            <v>45200</v>
          </cell>
          <cell r="AN59" t="str">
            <v>Oui</v>
          </cell>
          <cell r="AQ59" t="str">
            <v>Déplacé interne</v>
          </cell>
          <cell r="BE59">
            <v>0</v>
          </cell>
          <cell r="BF59">
            <v>0</v>
          </cell>
          <cell r="BH59">
            <v>2</v>
          </cell>
          <cell r="BI59">
            <v>0</v>
          </cell>
          <cell r="BK59">
            <v>1</v>
          </cell>
          <cell r="BL59">
            <v>0</v>
          </cell>
          <cell r="BN59">
            <v>1</v>
          </cell>
          <cell r="BO59">
            <v>1</v>
          </cell>
          <cell r="BQ59">
            <v>0</v>
          </cell>
          <cell r="BR59">
            <v>0</v>
          </cell>
          <cell r="CC59">
            <v>5</v>
          </cell>
          <cell r="CF59">
            <v>5</v>
          </cell>
          <cell r="DE59" t="str">
            <v>Travail journalier</v>
          </cell>
          <cell r="DG59" t="str">
            <v>Non</v>
          </cell>
          <cell r="DI59" t="str">
            <v>Non</v>
          </cell>
          <cell r="DJ59" t="str">
            <v>Le marché n'est pas situé à distance de marche / est trop loin</v>
          </cell>
          <cell r="DL59" t="str">
            <v>Non</v>
          </cell>
          <cell r="DO59">
            <v>0</v>
          </cell>
          <cell r="DP59">
            <v>0</v>
          </cell>
          <cell r="DQ59">
            <v>0</v>
          </cell>
          <cell r="DR59">
            <v>0</v>
          </cell>
          <cell r="DS59">
            <v>1</v>
          </cell>
          <cell r="DT59">
            <v>1</v>
          </cell>
          <cell r="DU59">
            <v>0</v>
          </cell>
          <cell r="DV59">
            <v>0</v>
          </cell>
          <cell r="DW59">
            <v>0</v>
          </cell>
          <cell r="DX59">
            <v>0</v>
          </cell>
          <cell r="DY59">
            <v>0</v>
          </cell>
          <cell r="DZ59">
            <v>0</v>
          </cell>
          <cell r="EA59">
            <v>0</v>
          </cell>
          <cell r="EB59">
            <v>0</v>
          </cell>
          <cell r="EC59">
            <v>0</v>
          </cell>
          <cell r="ED59">
            <v>0</v>
          </cell>
          <cell r="EF59">
            <v>0</v>
          </cell>
          <cell r="EI59">
            <v>1</v>
          </cell>
          <cell r="EJ59">
            <v>1</v>
          </cell>
          <cell r="EK59">
            <v>1</v>
          </cell>
          <cell r="EL59">
            <v>1</v>
          </cell>
          <cell r="FP59" t="str">
            <v>En famille d'accueil</v>
          </cell>
          <cell r="FR59" t="str">
            <v>Maison (construction non-durable délabrée)</v>
          </cell>
          <cell r="FU59" t="str">
            <v>Oui</v>
          </cell>
          <cell r="GE59" t="str">
            <v>Non</v>
          </cell>
          <cell r="GH59" t="str">
            <v>Source améliorée (c'est-à-dire protégée de l'extérieur, p.ex. eau courante/robinet, puits creusé couvert, puits à pompe/forage, camion-citerne/charrette avec citerne, Kiosque/échoppe/boutique à eau, eau en bouteille; eau en sachet, etc. et eau de pluie)</v>
          </cell>
          <cell r="GK59" t="str">
            <v>Oui</v>
          </cell>
          <cell r="GL59" t="str">
            <v>Oui</v>
          </cell>
          <cell r="GM59" t="str">
            <v>Oui</v>
          </cell>
          <cell r="GN59" t="str">
            <v>Oui</v>
          </cell>
          <cell r="GO59" t="str">
            <v>Moins de 30 minutes</v>
          </cell>
          <cell r="GQ59">
            <v>0</v>
          </cell>
          <cell r="GR59">
            <v>0</v>
          </cell>
          <cell r="GS59">
            <v>0</v>
          </cell>
          <cell r="GT59">
            <v>0</v>
          </cell>
          <cell r="GU59">
            <v>0</v>
          </cell>
          <cell r="GV59">
            <v>0</v>
          </cell>
          <cell r="GW59">
            <v>0</v>
          </cell>
          <cell r="GX59">
            <v>0</v>
          </cell>
          <cell r="GY59">
            <v>1</v>
          </cell>
          <cell r="GZ59">
            <v>0</v>
          </cell>
          <cell r="HA59">
            <v>0</v>
          </cell>
          <cell r="HB59">
            <v>0</v>
          </cell>
          <cell r="HM59" t="str">
            <v>Non</v>
          </cell>
          <cell r="HO59" t="str">
            <v>Installation sanitaire non-améliorée (c’est-à-dire qui n'empêchent pas le contact extérieur avec les excréments, p.ex. latrine à fosse ouverte/sans dalle, latrines traditionnelles, etc.)</v>
          </cell>
          <cell r="HQ59" t="str">
            <v>Non</v>
          </cell>
          <cell r="HR59" t="str">
            <v>Oui</v>
          </cell>
          <cell r="HU59" t="str">
            <v>Structure de santé (centre, clinique, hôpital, etc.)</v>
          </cell>
          <cell r="HW59" t="str">
            <v>Structure de santé (centre, clinique, hôpital, etc.)</v>
          </cell>
          <cell r="HY59" t="str">
            <v>Moins de 1 heure</v>
          </cell>
          <cell r="HZ59" t="str">
            <v>Non</v>
          </cell>
          <cell r="IB59" t="str">
            <v>Oui</v>
          </cell>
          <cell r="IC59" t="str">
            <v>Oui</v>
          </cell>
          <cell r="ID59" t="str">
            <v>Non</v>
          </cell>
          <cell r="IG59" t="str">
            <v>Non</v>
          </cell>
          <cell r="II59" t="str">
            <v>Non</v>
          </cell>
          <cell r="IO59">
            <v>0</v>
          </cell>
          <cell r="IP59">
            <v>0</v>
          </cell>
          <cell r="IQ59">
            <v>0</v>
          </cell>
          <cell r="IR59">
            <v>0</v>
          </cell>
          <cell r="IS59">
            <v>1</v>
          </cell>
          <cell r="IT59">
            <v>0</v>
          </cell>
          <cell r="IU59">
            <v>0</v>
          </cell>
          <cell r="IW59">
            <v>0</v>
          </cell>
          <cell r="IX59">
            <v>0</v>
          </cell>
          <cell r="IY59">
            <v>0</v>
          </cell>
          <cell r="IZ59">
            <v>0</v>
          </cell>
          <cell r="JA59">
            <v>0</v>
          </cell>
          <cell r="JB59">
            <v>1</v>
          </cell>
          <cell r="JC59">
            <v>0</v>
          </cell>
          <cell r="JE59">
            <v>1</v>
          </cell>
          <cell r="JF59">
            <v>0</v>
          </cell>
          <cell r="JG59">
            <v>0</v>
          </cell>
          <cell r="JH59">
            <v>0</v>
          </cell>
          <cell r="JI59">
            <v>0</v>
          </cell>
          <cell r="JJ59">
            <v>0</v>
          </cell>
          <cell r="JK59">
            <v>0</v>
          </cell>
          <cell r="JL59">
            <v>0</v>
          </cell>
          <cell r="JO59" t="str">
            <v>Moins de 1 heure</v>
          </cell>
          <cell r="JP59" t="str">
            <v>Non</v>
          </cell>
          <cell r="JS59" t="str">
            <v>Aucun</v>
          </cell>
          <cell r="JU59" t="str">
            <v>Aucun</v>
          </cell>
          <cell r="JZ59" t="str">
            <v>Interruption suite à un déplacement / retour</v>
          </cell>
          <cell r="KD59">
            <v>1</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V59">
            <v>1</v>
          </cell>
          <cell r="KW59">
            <v>0</v>
          </cell>
          <cell r="KX59">
            <v>0</v>
          </cell>
          <cell r="KY59">
            <v>1</v>
          </cell>
          <cell r="KZ59">
            <v>1</v>
          </cell>
          <cell r="LA59">
            <v>0</v>
          </cell>
          <cell r="LD59">
            <v>0</v>
          </cell>
          <cell r="LE59">
            <v>0</v>
          </cell>
          <cell r="LG59">
            <v>0</v>
          </cell>
          <cell r="LH59">
            <v>0</v>
          </cell>
          <cell r="LI59">
            <v>0</v>
          </cell>
          <cell r="LJ59">
            <v>0</v>
          </cell>
          <cell r="LK59">
            <v>0</v>
          </cell>
          <cell r="LL59">
            <v>0</v>
          </cell>
          <cell r="LM59">
            <v>0</v>
          </cell>
          <cell r="LN59">
            <v>0</v>
          </cell>
          <cell r="LQ59">
            <v>0</v>
          </cell>
          <cell r="LR59">
            <v>1</v>
          </cell>
          <cell r="LS59">
            <v>0</v>
          </cell>
          <cell r="LT59">
            <v>0</v>
          </cell>
          <cell r="LU59">
            <v>0</v>
          </cell>
          <cell r="LV59">
            <v>0</v>
          </cell>
          <cell r="LW59">
            <v>1</v>
          </cell>
          <cell r="LX59">
            <v>0</v>
          </cell>
          <cell r="LY59">
            <v>0</v>
          </cell>
          <cell r="LZ59">
            <v>0</v>
          </cell>
          <cell r="MA59">
            <v>0</v>
          </cell>
          <cell r="MB59">
            <v>0</v>
          </cell>
          <cell r="MC59">
            <v>0</v>
          </cell>
          <cell r="MD59">
            <v>0</v>
          </cell>
          <cell r="MG59">
            <v>0</v>
          </cell>
          <cell r="MH59">
            <v>1</v>
          </cell>
          <cell r="MI59">
            <v>1</v>
          </cell>
          <cell r="MJ59">
            <v>0</v>
          </cell>
          <cell r="MK59">
            <v>0</v>
          </cell>
          <cell r="ML59">
            <v>0</v>
          </cell>
          <cell r="MM59">
            <v>0</v>
          </cell>
          <cell r="MN59">
            <v>1</v>
          </cell>
          <cell r="MO59">
            <v>0</v>
          </cell>
          <cell r="MP59">
            <v>0</v>
          </cell>
          <cell r="MQ59">
            <v>0</v>
          </cell>
          <cell r="MR59">
            <v>0</v>
          </cell>
          <cell r="MS59">
            <v>0</v>
          </cell>
          <cell r="MT59">
            <v>0</v>
          </cell>
          <cell r="MU59">
            <v>0</v>
          </cell>
          <cell r="NH59">
            <v>1</v>
          </cell>
          <cell r="NN59">
            <v>3.8</v>
          </cell>
          <cell r="QR59">
            <v>12</v>
          </cell>
          <cell r="QS59">
            <v>36</v>
          </cell>
        </row>
        <row r="60">
          <cell r="F60" t="str">
            <v>Oui</v>
          </cell>
          <cell r="I60">
            <v>0</v>
          </cell>
          <cell r="AM60">
            <v>45170</v>
          </cell>
          <cell r="AN60" t="str">
            <v>Oui</v>
          </cell>
          <cell r="AQ60" t="str">
            <v>Résident / autochtone (pas déplacé depuis au moins 12 mois)</v>
          </cell>
          <cell r="AS60" t="str">
            <v>Non</v>
          </cell>
          <cell r="BE60">
            <v>0</v>
          </cell>
          <cell r="BF60">
            <v>0</v>
          </cell>
          <cell r="BH60">
            <v>0</v>
          </cell>
          <cell r="BI60">
            <v>0</v>
          </cell>
          <cell r="BK60">
            <v>2</v>
          </cell>
          <cell r="BL60">
            <v>2</v>
          </cell>
          <cell r="BN60">
            <v>0</v>
          </cell>
          <cell r="BO60">
            <v>1</v>
          </cell>
          <cell r="BQ60">
            <v>0</v>
          </cell>
          <cell r="BR60">
            <v>0</v>
          </cell>
          <cell r="CC60">
            <v>5</v>
          </cell>
          <cell r="CF60">
            <v>5</v>
          </cell>
          <cell r="DE60" t="str">
            <v>Travail journalier</v>
          </cell>
          <cell r="DG60" t="str">
            <v>Non</v>
          </cell>
          <cell r="DI60" t="str">
            <v>Non</v>
          </cell>
          <cell r="DJ60" t="str">
            <v>Le marché n'est pas situé à distance de marche / est trop loin</v>
          </cell>
          <cell r="DL60" t="str">
            <v>Non</v>
          </cell>
          <cell r="DO60">
            <v>0</v>
          </cell>
          <cell r="DP60">
            <v>0</v>
          </cell>
          <cell r="DQ60">
            <v>1</v>
          </cell>
          <cell r="DR60">
            <v>0</v>
          </cell>
          <cell r="DS60">
            <v>1</v>
          </cell>
          <cell r="DT60">
            <v>1</v>
          </cell>
          <cell r="DU60">
            <v>0</v>
          </cell>
          <cell r="DV60">
            <v>0</v>
          </cell>
          <cell r="DW60">
            <v>0</v>
          </cell>
          <cell r="DX60">
            <v>0</v>
          </cell>
          <cell r="DY60">
            <v>0</v>
          </cell>
          <cell r="DZ60">
            <v>0</v>
          </cell>
          <cell r="EA60">
            <v>0</v>
          </cell>
          <cell r="EB60">
            <v>0</v>
          </cell>
          <cell r="EC60">
            <v>0</v>
          </cell>
          <cell r="ED60">
            <v>0</v>
          </cell>
          <cell r="EF60">
            <v>0</v>
          </cell>
          <cell r="EI60">
            <v>0</v>
          </cell>
          <cell r="EJ60">
            <v>1</v>
          </cell>
          <cell r="EK60">
            <v>1</v>
          </cell>
          <cell r="EL60">
            <v>1</v>
          </cell>
          <cell r="FP60" t="str">
            <v>Dans un centre/bâtiment collectif (bâtiment administratif, centre de santé, école, etc.)</v>
          </cell>
          <cell r="FU60" t="str">
            <v>Non</v>
          </cell>
          <cell r="GE60" t="str">
            <v>Non</v>
          </cell>
          <cell r="GH60" t="str">
            <v>Source améliorée (c'est-à-dire protégée de l'extérieur, p.ex. eau courante/robinet, puits creusé couvert, puits à pompe/forage, camion-citerne/charrette avec citerne, Kiosque/échoppe/boutique à eau, eau en bouteille; eau en sachet, etc. et eau de pluie)</v>
          </cell>
          <cell r="GK60" t="str">
            <v>Oui</v>
          </cell>
          <cell r="GL60" t="str">
            <v>Oui</v>
          </cell>
          <cell r="GM60" t="str">
            <v>Oui</v>
          </cell>
          <cell r="GN60" t="str">
            <v>Oui</v>
          </cell>
          <cell r="GO60" t="str">
            <v>Moins de 30 minutes</v>
          </cell>
          <cell r="GQ60">
            <v>0</v>
          </cell>
          <cell r="GR60">
            <v>0</v>
          </cell>
          <cell r="GS60">
            <v>0</v>
          </cell>
          <cell r="GT60">
            <v>0</v>
          </cell>
          <cell r="GU60">
            <v>0</v>
          </cell>
          <cell r="GV60">
            <v>0</v>
          </cell>
          <cell r="GW60">
            <v>0</v>
          </cell>
          <cell r="GX60">
            <v>0</v>
          </cell>
          <cell r="GY60">
            <v>1</v>
          </cell>
          <cell r="GZ60">
            <v>0</v>
          </cell>
          <cell r="HA60">
            <v>0</v>
          </cell>
          <cell r="HB60">
            <v>0</v>
          </cell>
          <cell r="HM60" t="str">
            <v>Non</v>
          </cell>
          <cell r="HO60" t="str">
            <v>Pas d'installation sanitaire/défécation à l'air libre</v>
          </cell>
          <cell r="HU60" t="str">
            <v>Structure de santé (centre, clinique, hôpital, etc.)</v>
          </cell>
          <cell r="HW60" t="str">
            <v>Structure de santé (centre, clinique, hôpital, etc.)</v>
          </cell>
          <cell r="HY60" t="str">
            <v>Moins de 1 heure</v>
          </cell>
          <cell r="HZ60" t="str">
            <v>Non</v>
          </cell>
          <cell r="IG60" t="str">
            <v>Non</v>
          </cell>
          <cell r="II60" t="str">
            <v>Non</v>
          </cell>
          <cell r="IO60">
            <v>0</v>
          </cell>
          <cell r="IP60">
            <v>0</v>
          </cell>
          <cell r="IQ60">
            <v>0</v>
          </cell>
          <cell r="IR60">
            <v>0</v>
          </cell>
          <cell r="IS60">
            <v>0</v>
          </cell>
          <cell r="IT60">
            <v>1</v>
          </cell>
          <cell r="IU60">
            <v>0</v>
          </cell>
          <cell r="IW60">
            <v>0</v>
          </cell>
          <cell r="IX60">
            <v>0</v>
          </cell>
          <cell r="IY60">
            <v>0</v>
          </cell>
          <cell r="IZ60">
            <v>0</v>
          </cell>
          <cell r="JA60">
            <v>0</v>
          </cell>
          <cell r="JB60">
            <v>1</v>
          </cell>
          <cell r="JC60">
            <v>0</v>
          </cell>
          <cell r="JE60">
            <v>1</v>
          </cell>
          <cell r="JF60">
            <v>0</v>
          </cell>
          <cell r="JG60">
            <v>0</v>
          </cell>
          <cell r="JH60">
            <v>0</v>
          </cell>
          <cell r="JI60">
            <v>0</v>
          </cell>
          <cell r="JJ60">
            <v>0</v>
          </cell>
          <cell r="JK60">
            <v>0</v>
          </cell>
          <cell r="JL60">
            <v>0</v>
          </cell>
          <cell r="JO60" t="str">
            <v>Moins de 1 heure</v>
          </cell>
          <cell r="JP60" t="str">
            <v>Non</v>
          </cell>
          <cell r="JS60" t="str">
            <v>Tous</v>
          </cell>
          <cell r="JT60" t="str">
            <v>Toutes les filles de cet âge</v>
          </cell>
          <cell r="JU60" t="str">
            <v>Aucun</v>
          </cell>
          <cell r="JV60" t="str">
            <v>Aucune</v>
          </cell>
          <cell r="JZ60" t="str">
            <v>Manque de moyens pour payer l’école</v>
          </cell>
          <cell r="KD60">
            <v>1</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V60">
            <v>1</v>
          </cell>
          <cell r="KW60">
            <v>0</v>
          </cell>
          <cell r="KX60">
            <v>0</v>
          </cell>
          <cell r="KY60">
            <v>1</v>
          </cell>
          <cell r="KZ60">
            <v>1</v>
          </cell>
          <cell r="LA60">
            <v>0</v>
          </cell>
          <cell r="LD60">
            <v>0</v>
          </cell>
          <cell r="LE60">
            <v>0</v>
          </cell>
          <cell r="LG60">
            <v>0</v>
          </cell>
          <cell r="LH60">
            <v>0</v>
          </cell>
          <cell r="LI60">
            <v>0</v>
          </cell>
          <cell r="LJ60">
            <v>0</v>
          </cell>
          <cell r="LK60">
            <v>0</v>
          </cell>
          <cell r="LL60">
            <v>0</v>
          </cell>
          <cell r="LM60">
            <v>0</v>
          </cell>
          <cell r="LN60">
            <v>0</v>
          </cell>
          <cell r="LQ60">
            <v>0</v>
          </cell>
          <cell r="LR60">
            <v>1</v>
          </cell>
          <cell r="LS60">
            <v>0</v>
          </cell>
          <cell r="LT60">
            <v>0</v>
          </cell>
          <cell r="LU60">
            <v>0</v>
          </cell>
          <cell r="LV60">
            <v>0</v>
          </cell>
          <cell r="LW60">
            <v>1</v>
          </cell>
          <cell r="LX60">
            <v>0</v>
          </cell>
          <cell r="LY60">
            <v>0</v>
          </cell>
          <cell r="LZ60">
            <v>0</v>
          </cell>
          <cell r="MA60">
            <v>0</v>
          </cell>
          <cell r="MB60">
            <v>0</v>
          </cell>
          <cell r="MC60">
            <v>0</v>
          </cell>
          <cell r="MD60">
            <v>0</v>
          </cell>
          <cell r="MG60">
            <v>0</v>
          </cell>
          <cell r="MH60">
            <v>1</v>
          </cell>
          <cell r="MI60">
            <v>1</v>
          </cell>
          <cell r="MJ60">
            <v>0</v>
          </cell>
          <cell r="MK60">
            <v>0</v>
          </cell>
          <cell r="ML60">
            <v>0</v>
          </cell>
          <cell r="MM60">
            <v>0</v>
          </cell>
          <cell r="MN60">
            <v>0</v>
          </cell>
          <cell r="MO60">
            <v>0</v>
          </cell>
          <cell r="MP60">
            <v>0</v>
          </cell>
          <cell r="MQ60">
            <v>0</v>
          </cell>
          <cell r="MR60">
            <v>0</v>
          </cell>
          <cell r="MS60">
            <v>0</v>
          </cell>
          <cell r="MT60">
            <v>0</v>
          </cell>
          <cell r="MU60">
            <v>0</v>
          </cell>
          <cell r="NH60">
            <v>1</v>
          </cell>
          <cell r="NN60">
            <v>2</v>
          </cell>
          <cell r="QR60">
            <v>22</v>
          </cell>
          <cell r="QS60">
            <v>32</v>
          </cell>
        </row>
        <row r="61">
          <cell r="F61" t="str">
            <v>Oui</v>
          </cell>
          <cell r="I61">
            <v>0</v>
          </cell>
          <cell r="AM61">
            <v>45170</v>
          </cell>
          <cell r="AN61" t="str">
            <v>Oui</v>
          </cell>
          <cell r="AQ61" t="str">
            <v>Déplacé interne</v>
          </cell>
          <cell r="BE61">
            <v>0</v>
          </cell>
          <cell r="BF61">
            <v>0</v>
          </cell>
          <cell r="BH61">
            <v>1</v>
          </cell>
          <cell r="BI61">
            <v>1</v>
          </cell>
          <cell r="BK61">
            <v>0</v>
          </cell>
          <cell r="BL61">
            <v>0</v>
          </cell>
          <cell r="BN61">
            <v>1</v>
          </cell>
          <cell r="BO61">
            <v>1</v>
          </cell>
          <cell r="BQ61">
            <v>0</v>
          </cell>
          <cell r="BR61">
            <v>0</v>
          </cell>
          <cell r="CC61">
            <v>4</v>
          </cell>
          <cell r="CF61">
            <v>4</v>
          </cell>
          <cell r="DE61" t="str">
            <v>Travail journalier</v>
          </cell>
          <cell r="DG61" t="str">
            <v>Non</v>
          </cell>
          <cell r="DI61" t="str">
            <v>Non</v>
          </cell>
          <cell r="DJ61" t="str">
            <v>Le marché n'est pas situé à distance de marche / est trop loin</v>
          </cell>
          <cell r="DL61" t="str">
            <v>Non</v>
          </cell>
          <cell r="DO61">
            <v>0</v>
          </cell>
          <cell r="DP61">
            <v>0</v>
          </cell>
          <cell r="DQ61">
            <v>0</v>
          </cell>
          <cell r="DR61">
            <v>0</v>
          </cell>
          <cell r="DS61">
            <v>1</v>
          </cell>
          <cell r="DT61">
            <v>1</v>
          </cell>
          <cell r="DU61">
            <v>0</v>
          </cell>
          <cell r="DV61">
            <v>0</v>
          </cell>
          <cell r="DW61">
            <v>0</v>
          </cell>
          <cell r="DX61">
            <v>0</v>
          </cell>
          <cell r="DY61">
            <v>0</v>
          </cell>
          <cell r="DZ61">
            <v>0</v>
          </cell>
          <cell r="EA61">
            <v>0</v>
          </cell>
          <cell r="EB61">
            <v>0</v>
          </cell>
          <cell r="EC61">
            <v>0</v>
          </cell>
          <cell r="ED61">
            <v>0</v>
          </cell>
          <cell r="EF61">
            <v>0</v>
          </cell>
          <cell r="EI61">
            <v>1</v>
          </cell>
          <cell r="EJ61">
            <v>1</v>
          </cell>
          <cell r="FP61" t="str">
            <v>En famille d'accueil</v>
          </cell>
          <cell r="FR61" t="str">
            <v>Maison (construction non-durable délabrée)</v>
          </cell>
          <cell r="FU61" t="str">
            <v>Non</v>
          </cell>
          <cell r="GE61" t="str">
            <v>Non</v>
          </cell>
          <cell r="GH61" t="str">
            <v>Source améliorée (c'est-à-dire protégée de l'extérieur, p.ex. eau courante/robinet, puits creusé couvert, puits à pompe/forage, camion-citerne/charrette avec citerne, Kiosque/échoppe/boutique à eau, eau en bouteille; eau en sachet, etc. et eau de pluie)</v>
          </cell>
          <cell r="GK61" t="str">
            <v>Oui</v>
          </cell>
          <cell r="GL61" t="str">
            <v>Oui</v>
          </cell>
          <cell r="GM61" t="str">
            <v>Oui</v>
          </cell>
          <cell r="GN61" t="str">
            <v>Oui</v>
          </cell>
          <cell r="GO61" t="str">
            <v>Moins de 30 minutes</v>
          </cell>
          <cell r="GQ61">
            <v>0</v>
          </cell>
          <cell r="GR61">
            <v>0</v>
          </cell>
          <cell r="GS61">
            <v>0</v>
          </cell>
          <cell r="GT61">
            <v>0</v>
          </cell>
          <cell r="GU61">
            <v>0</v>
          </cell>
          <cell r="GV61">
            <v>0</v>
          </cell>
          <cell r="GW61">
            <v>0</v>
          </cell>
          <cell r="GX61">
            <v>0</v>
          </cell>
          <cell r="GY61">
            <v>1</v>
          </cell>
          <cell r="GZ61">
            <v>0</v>
          </cell>
          <cell r="HA61">
            <v>0</v>
          </cell>
          <cell r="HB61">
            <v>0</v>
          </cell>
          <cell r="HM61" t="str">
            <v>Non</v>
          </cell>
          <cell r="HO61" t="str">
            <v>Pas d'installation sanitaire/défécation à l'air libre</v>
          </cell>
          <cell r="HU61" t="str">
            <v>Structure de santé (centre, clinique, hôpital, etc.)</v>
          </cell>
          <cell r="HW61" t="str">
            <v>Structure de santé (centre, clinique, hôpital, etc.)</v>
          </cell>
          <cell r="HY61" t="str">
            <v>Moins de 1 heure</v>
          </cell>
          <cell r="HZ61" t="str">
            <v>Non</v>
          </cell>
          <cell r="IB61" t="str">
            <v>Non</v>
          </cell>
          <cell r="IC61" t="str">
            <v>Non</v>
          </cell>
          <cell r="ID61" t="str">
            <v>Oui</v>
          </cell>
          <cell r="IG61" t="str">
            <v>Non</v>
          </cell>
          <cell r="II61" t="str">
            <v>Non</v>
          </cell>
          <cell r="IO61">
            <v>0</v>
          </cell>
          <cell r="IP61">
            <v>0</v>
          </cell>
          <cell r="IQ61">
            <v>0</v>
          </cell>
          <cell r="IR61">
            <v>0</v>
          </cell>
          <cell r="IS61">
            <v>0</v>
          </cell>
          <cell r="IT61">
            <v>1</v>
          </cell>
          <cell r="IU61">
            <v>0</v>
          </cell>
          <cell r="IW61">
            <v>0</v>
          </cell>
          <cell r="IX61">
            <v>0</v>
          </cell>
          <cell r="IY61">
            <v>0</v>
          </cell>
          <cell r="IZ61">
            <v>0</v>
          </cell>
          <cell r="JA61">
            <v>0</v>
          </cell>
          <cell r="JB61">
            <v>1</v>
          </cell>
          <cell r="JC61">
            <v>0</v>
          </cell>
          <cell r="JE61">
            <v>1</v>
          </cell>
          <cell r="JF61">
            <v>0</v>
          </cell>
          <cell r="JG61">
            <v>0</v>
          </cell>
          <cell r="JH61">
            <v>0</v>
          </cell>
          <cell r="JI61">
            <v>0</v>
          </cell>
          <cell r="JJ61">
            <v>0</v>
          </cell>
          <cell r="JK61">
            <v>0</v>
          </cell>
          <cell r="JL61">
            <v>0</v>
          </cell>
          <cell r="JO61" t="str">
            <v>Moins de 1 heure</v>
          </cell>
          <cell r="JP61" t="str">
            <v>Non</v>
          </cell>
          <cell r="KD61">
            <v>1</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V61">
            <v>1</v>
          </cell>
          <cell r="KW61">
            <v>0</v>
          </cell>
          <cell r="KX61">
            <v>0</v>
          </cell>
          <cell r="KY61">
            <v>1</v>
          </cell>
          <cell r="KZ61">
            <v>1</v>
          </cell>
          <cell r="LA61">
            <v>0</v>
          </cell>
          <cell r="LD61">
            <v>0</v>
          </cell>
          <cell r="LE61">
            <v>0</v>
          </cell>
          <cell r="LG61">
            <v>0</v>
          </cell>
          <cell r="LH61">
            <v>0</v>
          </cell>
          <cell r="LI61">
            <v>0</v>
          </cell>
          <cell r="LJ61">
            <v>0</v>
          </cell>
          <cell r="LK61">
            <v>0</v>
          </cell>
          <cell r="LL61">
            <v>0</v>
          </cell>
          <cell r="LM61">
            <v>0</v>
          </cell>
          <cell r="LN61">
            <v>0</v>
          </cell>
          <cell r="LQ61">
            <v>0</v>
          </cell>
          <cell r="LR61">
            <v>1</v>
          </cell>
          <cell r="LS61">
            <v>0</v>
          </cell>
          <cell r="LT61">
            <v>0</v>
          </cell>
          <cell r="LU61">
            <v>0</v>
          </cell>
          <cell r="LV61">
            <v>0</v>
          </cell>
          <cell r="LW61">
            <v>1</v>
          </cell>
          <cell r="LX61">
            <v>0</v>
          </cell>
          <cell r="LY61">
            <v>0</v>
          </cell>
          <cell r="LZ61">
            <v>0</v>
          </cell>
          <cell r="MA61">
            <v>0</v>
          </cell>
          <cell r="MB61">
            <v>0</v>
          </cell>
          <cell r="MC61">
            <v>0</v>
          </cell>
          <cell r="MD61">
            <v>0</v>
          </cell>
          <cell r="MG61">
            <v>0</v>
          </cell>
          <cell r="MH61">
            <v>1</v>
          </cell>
          <cell r="MI61">
            <v>1</v>
          </cell>
          <cell r="MJ61">
            <v>0</v>
          </cell>
          <cell r="MK61">
            <v>0</v>
          </cell>
          <cell r="ML61">
            <v>0</v>
          </cell>
          <cell r="MM61">
            <v>0</v>
          </cell>
          <cell r="MN61">
            <v>0</v>
          </cell>
          <cell r="MO61">
            <v>0</v>
          </cell>
          <cell r="MP61">
            <v>0</v>
          </cell>
          <cell r="MQ61">
            <v>0</v>
          </cell>
          <cell r="MR61">
            <v>0</v>
          </cell>
          <cell r="MS61">
            <v>0</v>
          </cell>
          <cell r="MT61">
            <v>0</v>
          </cell>
          <cell r="MU61">
            <v>0</v>
          </cell>
          <cell r="NH61">
            <v>1</v>
          </cell>
          <cell r="NN61">
            <v>4.8</v>
          </cell>
          <cell r="QR61">
            <v>27</v>
          </cell>
          <cell r="QS61">
            <v>42</v>
          </cell>
        </row>
        <row r="62">
          <cell r="F62" t="str">
            <v>Oui</v>
          </cell>
          <cell r="I62">
            <v>0</v>
          </cell>
          <cell r="AM62">
            <v>45108</v>
          </cell>
          <cell r="AN62" t="str">
            <v>Oui</v>
          </cell>
          <cell r="AQ62" t="str">
            <v>Déplacé interne</v>
          </cell>
          <cell r="BE62">
            <v>0</v>
          </cell>
          <cell r="BF62">
            <v>0</v>
          </cell>
          <cell r="BH62">
            <v>1</v>
          </cell>
          <cell r="BI62">
            <v>1</v>
          </cell>
          <cell r="BK62">
            <v>1</v>
          </cell>
          <cell r="BL62">
            <v>1</v>
          </cell>
          <cell r="BN62">
            <v>1</v>
          </cell>
          <cell r="BO62">
            <v>1</v>
          </cell>
          <cell r="BQ62">
            <v>0</v>
          </cell>
          <cell r="BR62">
            <v>0</v>
          </cell>
          <cell r="CC62">
            <v>6</v>
          </cell>
          <cell r="CF62">
            <v>6</v>
          </cell>
          <cell r="DE62" t="str">
            <v>Travail journalier</v>
          </cell>
          <cell r="DG62" t="str">
            <v>Non</v>
          </cell>
          <cell r="DI62" t="str">
            <v>Oui</v>
          </cell>
          <cell r="DL62" t="str">
            <v>Non</v>
          </cell>
          <cell r="DO62">
            <v>0</v>
          </cell>
          <cell r="DP62">
            <v>0</v>
          </cell>
          <cell r="DQ62">
            <v>1</v>
          </cell>
          <cell r="DR62">
            <v>0</v>
          </cell>
          <cell r="DS62">
            <v>1</v>
          </cell>
          <cell r="DT62">
            <v>0</v>
          </cell>
          <cell r="DU62">
            <v>1</v>
          </cell>
          <cell r="DV62">
            <v>0</v>
          </cell>
          <cell r="DW62">
            <v>0</v>
          </cell>
          <cell r="DX62">
            <v>0</v>
          </cell>
          <cell r="DY62">
            <v>0</v>
          </cell>
          <cell r="DZ62">
            <v>0</v>
          </cell>
          <cell r="EA62">
            <v>0</v>
          </cell>
          <cell r="EB62">
            <v>0</v>
          </cell>
          <cell r="EC62">
            <v>0</v>
          </cell>
          <cell r="ED62">
            <v>0</v>
          </cell>
          <cell r="EF62">
            <v>0</v>
          </cell>
          <cell r="EI62">
            <v>1</v>
          </cell>
          <cell r="EJ62">
            <v>1</v>
          </cell>
          <cell r="EK62">
            <v>1</v>
          </cell>
          <cell r="EL62">
            <v>1</v>
          </cell>
          <cell r="FP62" t="str">
            <v>Dans un centre/bâtiment collectif (bâtiment administratif, centre de santé, école, etc.)</v>
          </cell>
          <cell r="FU62" t="str">
            <v>Oui</v>
          </cell>
          <cell r="GE62" t="str">
            <v>Non</v>
          </cell>
          <cell r="GH62" t="str">
            <v>Eau de surface (p.ex. rivière, barrage, lac, mare, courant, canal, système d’irrigation, etc.)</v>
          </cell>
          <cell r="GK62" t="str">
            <v>Non</v>
          </cell>
          <cell r="GL62" t="str">
            <v>Non</v>
          </cell>
          <cell r="GM62" t="str">
            <v>Non</v>
          </cell>
          <cell r="GN62" t="str">
            <v>Non</v>
          </cell>
          <cell r="GO62" t="str">
            <v>De 31 minutes à 2 heures</v>
          </cell>
          <cell r="GQ62">
            <v>0</v>
          </cell>
          <cell r="GR62">
            <v>0</v>
          </cell>
          <cell r="GS62">
            <v>0</v>
          </cell>
          <cell r="GT62">
            <v>1</v>
          </cell>
          <cell r="GU62">
            <v>0</v>
          </cell>
          <cell r="GV62">
            <v>1</v>
          </cell>
          <cell r="GW62">
            <v>0</v>
          </cell>
          <cell r="GX62">
            <v>0</v>
          </cell>
          <cell r="GY62">
            <v>1</v>
          </cell>
          <cell r="GZ62">
            <v>0</v>
          </cell>
          <cell r="HA62">
            <v>0</v>
          </cell>
          <cell r="HB62">
            <v>0</v>
          </cell>
          <cell r="HE62">
            <v>0</v>
          </cell>
          <cell r="HF62">
            <v>0</v>
          </cell>
          <cell r="HG62">
            <v>0</v>
          </cell>
          <cell r="HH62">
            <v>0</v>
          </cell>
          <cell r="HI62">
            <v>0</v>
          </cell>
          <cell r="HJ62">
            <v>0</v>
          </cell>
          <cell r="HK62">
            <v>1</v>
          </cell>
          <cell r="HM62" t="str">
            <v>Non</v>
          </cell>
          <cell r="HO62" t="str">
            <v>Pas d'installation sanitaire/défécation à l'air libre</v>
          </cell>
          <cell r="HU62" t="str">
            <v>Structure de santé (centre, clinique, hôpital, etc.)</v>
          </cell>
          <cell r="HW62" t="str">
            <v>Structure de santé (centre, clinique, hôpital, etc.)</v>
          </cell>
          <cell r="HY62" t="str">
            <v>Moins de 1 heure</v>
          </cell>
          <cell r="HZ62" t="str">
            <v>Non</v>
          </cell>
          <cell r="IB62" t="str">
            <v>Non</v>
          </cell>
          <cell r="IC62" t="str">
            <v>Oui</v>
          </cell>
          <cell r="ID62" t="str">
            <v>Oui</v>
          </cell>
          <cell r="IG62" t="str">
            <v>Non</v>
          </cell>
          <cell r="II62" t="str">
            <v>Non</v>
          </cell>
          <cell r="IO62">
            <v>0</v>
          </cell>
          <cell r="IP62">
            <v>0</v>
          </cell>
          <cell r="IQ62">
            <v>0</v>
          </cell>
          <cell r="IR62">
            <v>0</v>
          </cell>
          <cell r="IS62">
            <v>0</v>
          </cell>
          <cell r="IT62">
            <v>1</v>
          </cell>
          <cell r="IU62">
            <v>0</v>
          </cell>
          <cell r="IW62">
            <v>0</v>
          </cell>
          <cell r="IX62">
            <v>0</v>
          </cell>
          <cell r="IY62">
            <v>0</v>
          </cell>
          <cell r="IZ62">
            <v>0</v>
          </cell>
          <cell r="JA62">
            <v>0</v>
          </cell>
          <cell r="JB62">
            <v>1</v>
          </cell>
          <cell r="JC62">
            <v>0</v>
          </cell>
          <cell r="JE62">
            <v>0</v>
          </cell>
          <cell r="JF62">
            <v>1</v>
          </cell>
          <cell r="JG62">
            <v>0</v>
          </cell>
          <cell r="JH62">
            <v>0</v>
          </cell>
          <cell r="JI62">
            <v>0</v>
          </cell>
          <cell r="JJ62">
            <v>0</v>
          </cell>
          <cell r="JK62">
            <v>0</v>
          </cell>
          <cell r="JL62">
            <v>0</v>
          </cell>
          <cell r="JO62" t="str">
            <v>Au moins une heure</v>
          </cell>
          <cell r="JP62" t="str">
            <v>Non</v>
          </cell>
          <cell r="JS62" t="str">
            <v>Certains mais pas tous</v>
          </cell>
          <cell r="JT62" t="str">
            <v>Pas de filles de cet âge dans le ménage</v>
          </cell>
          <cell r="JU62" t="str">
            <v>Tous</v>
          </cell>
          <cell r="JV62" t="str">
            <v>Pas de filles de cet âge dans le ménage</v>
          </cell>
          <cell r="JZ62" t="str">
            <v>Interruption suite à un déplacement / retour</v>
          </cell>
          <cell r="KD62">
            <v>1</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V62">
            <v>1</v>
          </cell>
          <cell r="KW62">
            <v>1</v>
          </cell>
          <cell r="KX62">
            <v>1</v>
          </cell>
          <cell r="KY62">
            <v>1</v>
          </cell>
          <cell r="KZ62">
            <v>1</v>
          </cell>
          <cell r="LA62">
            <v>0</v>
          </cell>
          <cell r="LD62">
            <v>0</v>
          </cell>
          <cell r="LE62">
            <v>0</v>
          </cell>
          <cell r="LG62">
            <v>0</v>
          </cell>
          <cell r="LH62">
            <v>0</v>
          </cell>
          <cell r="LI62">
            <v>0</v>
          </cell>
          <cell r="LJ62">
            <v>0</v>
          </cell>
          <cell r="LK62">
            <v>0</v>
          </cell>
          <cell r="LL62">
            <v>0</v>
          </cell>
          <cell r="LM62">
            <v>0</v>
          </cell>
          <cell r="LN62">
            <v>1</v>
          </cell>
          <cell r="LQ62">
            <v>0</v>
          </cell>
          <cell r="LR62">
            <v>0</v>
          </cell>
          <cell r="LS62">
            <v>0</v>
          </cell>
          <cell r="LT62">
            <v>0</v>
          </cell>
          <cell r="LU62">
            <v>0</v>
          </cell>
          <cell r="LV62">
            <v>0</v>
          </cell>
          <cell r="LW62">
            <v>1</v>
          </cell>
          <cell r="LX62">
            <v>1</v>
          </cell>
          <cell r="LY62">
            <v>1</v>
          </cell>
          <cell r="LZ62">
            <v>0</v>
          </cell>
          <cell r="MA62">
            <v>0</v>
          </cell>
          <cell r="MB62">
            <v>0</v>
          </cell>
          <cell r="MC62">
            <v>0</v>
          </cell>
          <cell r="MD62">
            <v>0</v>
          </cell>
          <cell r="MG62">
            <v>0</v>
          </cell>
          <cell r="MH62">
            <v>1</v>
          </cell>
          <cell r="MI62">
            <v>1</v>
          </cell>
          <cell r="MJ62">
            <v>0</v>
          </cell>
          <cell r="MK62">
            <v>0</v>
          </cell>
          <cell r="ML62">
            <v>0</v>
          </cell>
          <cell r="MM62">
            <v>0</v>
          </cell>
          <cell r="MN62">
            <v>1</v>
          </cell>
          <cell r="MO62">
            <v>0</v>
          </cell>
          <cell r="MP62">
            <v>0</v>
          </cell>
          <cell r="MQ62">
            <v>0</v>
          </cell>
          <cell r="MR62">
            <v>0</v>
          </cell>
          <cell r="MS62">
            <v>0</v>
          </cell>
          <cell r="MT62">
            <v>0</v>
          </cell>
          <cell r="MU62">
            <v>0</v>
          </cell>
          <cell r="NH62">
            <v>1</v>
          </cell>
          <cell r="NN62">
            <v>3.7</v>
          </cell>
          <cell r="QR62">
            <v>14</v>
          </cell>
          <cell r="QS62">
            <v>21</v>
          </cell>
        </row>
        <row r="63">
          <cell r="F63" t="str">
            <v>Oui</v>
          </cell>
          <cell r="I63">
            <v>0</v>
          </cell>
          <cell r="AM63">
            <v>45139</v>
          </cell>
          <cell r="AN63" t="str">
            <v>Oui</v>
          </cell>
          <cell r="AQ63" t="str">
            <v>Résident / autochtone (pas déplacé depuis au moins 12 mois)</v>
          </cell>
          <cell r="AS63" t="str">
            <v>Oui</v>
          </cell>
          <cell r="BE63">
            <v>0</v>
          </cell>
          <cell r="BF63">
            <v>0</v>
          </cell>
          <cell r="BH63">
            <v>0</v>
          </cell>
          <cell r="BI63">
            <v>0</v>
          </cell>
          <cell r="BK63">
            <v>1</v>
          </cell>
          <cell r="BL63">
            <v>0</v>
          </cell>
          <cell r="BN63">
            <v>1</v>
          </cell>
          <cell r="BO63">
            <v>1</v>
          </cell>
          <cell r="BQ63">
            <v>0</v>
          </cell>
          <cell r="BR63">
            <v>0</v>
          </cell>
          <cell r="CC63">
            <v>3</v>
          </cell>
          <cell r="CF63">
            <v>3</v>
          </cell>
          <cell r="DE63" t="str">
            <v>Agriculture de subsistance</v>
          </cell>
          <cell r="DG63" t="str">
            <v>Oui</v>
          </cell>
          <cell r="DI63" t="str">
            <v>Non</v>
          </cell>
          <cell r="DJ63" t="str">
            <v>Autre (préciser)</v>
          </cell>
          <cell r="DL63" t="str">
            <v>Oui</v>
          </cell>
          <cell r="DO63">
            <v>1</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F63">
            <v>2</v>
          </cell>
          <cell r="EI63">
            <v>2</v>
          </cell>
          <cell r="EJ63">
            <v>2</v>
          </cell>
          <cell r="EK63">
            <v>2</v>
          </cell>
          <cell r="EL63">
            <v>2</v>
          </cell>
          <cell r="FP63" t="str">
            <v>Sur une parcelle ou un abri qui lui appartient</v>
          </cell>
          <cell r="FR63" t="str">
            <v>Maison (construction durable)</v>
          </cell>
          <cell r="FU63" t="str">
            <v>Non</v>
          </cell>
          <cell r="GE63" t="str">
            <v>Non</v>
          </cell>
          <cell r="GH63" t="str">
            <v>Source améliorée (c'est-à-dire protégée de l'extérieur, p.ex. eau courante/robinet, puits creusé couvert, puits à pompe/forage, camion-citerne/charrette avec citerne, Kiosque/échoppe/boutique à eau, eau en bouteille; eau en sachet, etc. et eau de pluie)</v>
          </cell>
          <cell r="GK63" t="str">
            <v>Oui</v>
          </cell>
          <cell r="GL63" t="str">
            <v>Oui</v>
          </cell>
          <cell r="GM63" t="str">
            <v>Oui</v>
          </cell>
          <cell r="GN63" t="str">
            <v>Oui</v>
          </cell>
          <cell r="GO63" t="str">
            <v>Moins de 30 minutes</v>
          </cell>
          <cell r="GQ63">
            <v>1</v>
          </cell>
          <cell r="GR63">
            <v>0</v>
          </cell>
          <cell r="GS63">
            <v>0</v>
          </cell>
          <cell r="GT63">
            <v>0</v>
          </cell>
          <cell r="GU63">
            <v>0</v>
          </cell>
          <cell r="GV63">
            <v>0</v>
          </cell>
          <cell r="GW63">
            <v>0</v>
          </cell>
          <cell r="GX63">
            <v>0</v>
          </cell>
          <cell r="GY63">
            <v>0</v>
          </cell>
          <cell r="GZ63">
            <v>0</v>
          </cell>
          <cell r="HA63">
            <v>0</v>
          </cell>
          <cell r="HB63">
            <v>0</v>
          </cell>
          <cell r="HM63" t="str">
            <v>Non</v>
          </cell>
          <cell r="HO63" t="str">
            <v>Installation sanitaire non-améliorée (c’est-à-dire qui n'empêchent pas le contact extérieur avec les excréments, p.ex. latrine à fosse ouverte/sans dalle, latrines traditionnelles, etc.)</v>
          </cell>
          <cell r="HQ63" t="str">
            <v>Non</v>
          </cell>
          <cell r="HR63" t="str">
            <v>Non</v>
          </cell>
          <cell r="HU63" t="str">
            <v>Structure de santé (centre, clinique, hôpital, etc.)</v>
          </cell>
          <cell r="HW63" t="str">
            <v>Structure de santé (centre, clinique, hôpital, etc.)</v>
          </cell>
          <cell r="HY63" t="str">
            <v>Moins de 1 heure</v>
          </cell>
          <cell r="HZ63" t="str">
            <v>Non</v>
          </cell>
          <cell r="IG63" t="str">
            <v>Oui</v>
          </cell>
          <cell r="II63" t="str">
            <v>Non</v>
          </cell>
          <cell r="IO63">
            <v>0</v>
          </cell>
          <cell r="IP63">
            <v>0</v>
          </cell>
          <cell r="IQ63">
            <v>0</v>
          </cell>
          <cell r="IR63">
            <v>0</v>
          </cell>
          <cell r="IS63">
            <v>0</v>
          </cell>
          <cell r="IT63">
            <v>1</v>
          </cell>
          <cell r="IU63">
            <v>0</v>
          </cell>
          <cell r="IW63">
            <v>0</v>
          </cell>
          <cell r="IX63">
            <v>0</v>
          </cell>
          <cell r="IY63">
            <v>0</v>
          </cell>
          <cell r="IZ63">
            <v>0</v>
          </cell>
          <cell r="JA63">
            <v>0</v>
          </cell>
          <cell r="JB63">
            <v>1</v>
          </cell>
          <cell r="JC63">
            <v>0</v>
          </cell>
          <cell r="JE63">
            <v>0</v>
          </cell>
          <cell r="JF63">
            <v>0</v>
          </cell>
          <cell r="JG63">
            <v>0</v>
          </cell>
          <cell r="JH63">
            <v>0</v>
          </cell>
          <cell r="JI63">
            <v>0</v>
          </cell>
          <cell r="JJ63">
            <v>1</v>
          </cell>
          <cell r="JK63">
            <v>0</v>
          </cell>
          <cell r="JL63">
            <v>0</v>
          </cell>
          <cell r="JO63" t="str">
            <v>Moins de 1 heure</v>
          </cell>
          <cell r="JP63" t="str">
            <v>Non</v>
          </cell>
          <cell r="JS63" t="str">
            <v>Aucun</v>
          </cell>
          <cell r="JU63" t="str">
            <v>Tous</v>
          </cell>
          <cell r="JZ63" t="str">
            <v>Manque de moyens pour payer l’école</v>
          </cell>
          <cell r="KD63">
            <v>1</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V63">
            <v>1</v>
          </cell>
          <cell r="KW63">
            <v>0</v>
          </cell>
          <cell r="KX63">
            <v>0</v>
          </cell>
          <cell r="KY63">
            <v>0</v>
          </cell>
          <cell r="KZ63">
            <v>0</v>
          </cell>
          <cell r="LA63">
            <v>0</v>
          </cell>
          <cell r="LD63">
            <v>0</v>
          </cell>
          <cell r="LE63">
            <v>1</v>
          </cell>
          <cell r="LG63">
            <v>0</v>
          </cell>
          <cell r="LH63">
            <v>0</v>
          </cell>
          <cell r="LI63">
            <v>0</v>
          </cell>
          <cell r="LJ63">
            <v>0</v>
          </cell>
          <cell r="LK63">
            <v>0</v>
          </cell>
          <cell r="LL63">
            <v>0</v>
          </cell>
          <cell r="LM63">
            <v>0</v>
          </cell>
          <cell r="LN63">
            <v>0</v>
          </cell>
          <cell r="LQ63">
            <v>0</v>
          </cell>
          <cell r="LR63">
            <v>1</v>
          </cell>
          <cell r="LS63">
            <v>0</v>
          </cell>
          <cell r="LT63">
            <v>0</v>
          </cell>
          <cell r="LU63">
            <v>0</v>
          </cell>
          <cell r="LV63">
            <v>0</v>
          </cell>
          <cell r="LW63">
            <v>0</v>
          </cell>
          <cell r="LX63">
            <v>0</v>
          </cell>
          <cell r="LY63">
            <v>0</v>
          </cell>
          <cell r="LZ63">
            <v>0</v>
          </cell>
          <cell r="MA63">
            <v>0</v>
          </cell>
          <cell r="MB63">
            <v>0</v>
          </cell>
          <cell r="MC63">
            <v>0</v>
          </cell>
          <cell r="MD63">
            <v>0</v>
          </cell>
          <cell r="MG63">
            <v>0</v>
          </cell>
          <cell r="MH63">
            <v>0</v>
          </cell>
          <cell r="MI63">
            <v>1</v>
          </cell>
          <cell r="MJ63">
            <v>0</v>
          </cell>
          <cell r="MK63">
            <v>0</v>
          </cell>
          <cell r="ML63">
            <v>0</v>
          </cell>
          <cell r="MM63">
            <v>0</v>
          </cell>
          <cell r="MN63">
            <v>0</v>
          </cell>
          <cell r="MO63">
            <v>0</v>
          </cell>
          <cell r="MP63">
            <v>0</v>
          </cell>
          <cell r="MQ63">
            <v>0</v>
          </cell>
          <cell r="MR63">
            <v>0</v>
          </cell>
          <cell r="MS63">
            <v>0</v>
          </cell>
          <cell r="MT63">
            <v>0</v>
          </cell>
          <cell r="MU63">
            <v>0</v>
          </cell>
          <cell r="NH63">
            <v>1</v>
          </cell>
          <cell r="NN63">
            <v>2</v>
          </cell>
          <cell r="QR63">
            <v>16</v>
          </cell>
          <cell r="QS63">
            <v>4</v>
          </cell>
        </row>
        <row r="64">
          <cell r="F64" t="str">
            <v>Oui</v>
          </cell>
          <cell r="I64">
            <v>0</v>
          </cell>
          <cell r="AM64">
            <v>45108</v>
          </cell>
          <cell r="AN64" t="str">
            <v>Oui</v>
          </cell>
          <cell r="AQ64" t="str">
            <v>Déplacé interne</v>
          </cell>
          <cell r="BE64">
            <v>0</v>
          </cell>
          <cell r="BF64">
            <v>0</v>
          </cell>
          <cell r="BH64">
            <v>0</v>
          </cell>
          <cell r="BI64">
            <v>2</v>
          </cell>
          <cell r="BK64">
            <v>0</v>
          </cell>
          <cell r="BL64">
            <v>2</v>
          </cell>
          <cell r="BN64">
            <v>1</v>
          </cell>
          <cell r="BO64">
            <v>1</v>
          </cell>
          <cell r="BQ64">
            <v>0</v>
          </cell>
          <cell r="BR64">
            <v>0</v>
          </cell>
          <cell r="CC64">
            <v>6</v>
          </cell>
          <cell r="CF64">
            <v>6</v>
          </cell>
          <cell r="DE64" t="str">
            <v>Travail journalier</v>
          </cell>
          <cell r="DG64" t="str">
            <v>Non</v>
          </cell>
          <cell r="DI64" t="str">
            <v>Non</v>
          </cell>
          <cell r="DJ64" t="str">
            <v>Autre (préciser)</v>
          </cell>
          <cell r="DL64" t="str">
            <v>Non</v>
          </cell>
          <cell r="DO64">
            <v>0</v>
          </cell>
          <cell r="DP64">
            <v>0</v>
          </cell>
          <cell r="DQ64">
            <v>0</v>
          </cell>
          <cell r="DR64">
            <v>0</v>
          </cell>
          <cell r="DS64">
            <v>1</v>
          </cell>
          <cell r="DT64">
            <v>0</v>
          </cell>
          <cell r="DU64">
            <v>0</v>
          </cell>
          <cell r="DV64">
            <v>0</v>
          </cell>
          <cell r="DW64">
            <v>0</v>
          </cell>
          <cell r="DX64">
            <v>0</v>
          </cell>
          <cell r="DY64">
            <v>0</v>
          </cell>
          <cell r="DZ64">
            <v>0</v>
          </cell>
          <cell r="EA64">
            <v>0</v>
          </cell>
          <cell r="EB64">
            <v>0</v>
          </cell>
          <cell r="EC64">
            <v>0</v>
          </cell>
          <cell r="ED64">
            <v>0</v>
          </cell>
          <cell r="EF64">
            <v>0</v>
          </cell>
          <cell r="EI64">
            <v>1</v>
          </cell>
          <cell r="EJ64">
            <v>1</v>
          </cell>
          <cell r="EK64">
            <v>1</v>
          </cell>
          <cell r="EL64">
            <v>1</v>
          </cell>
          <cell r="FP64" t="str">
            <v>En famille d'accueil</v>
          </cell>
          <cell r="FR64" t="str">
            <v>Maison (construction non-durable délabrée)</v>
          </cell>
          <cell r="FU64" t="str">
            <v>Non</v>
          </cell>
          <cell r="GE64" t="str">
            <v>Non</v>
          </cell>
          <cell r="GH64" t="str">
            <v>Source améliorée (c'est-à-dire protégée de l'extérieur, p.ex. eau courante/robinet, puits creusé couvert, puits à pompe/forage, camion-citerne/charrette avec citerne, Kiosque/échoppe/boutique à eau, eau en bouteille; eau en sachet, etc. et eau de pluie)</v>
          </cell>
          <cell r="GK64" t="str">
            <v>Oui</v>
          </cell>
          <cell r="GL64" t="str">
            <v>Oui</v>
          </cell>
          <cell r="GM64" t="str">
            <v>Oui</v>
          </cell>
          <cell r="GN64" t="str">
            <v>Oui</v>
          </cell>
          <cell r="GO64" t="str">
            <v>Moins de 30 minutes</v>
          </cell>
          <cell r="GQ64">
            <v>0</v>
          </cell>
          <cell r="GR64">
            <v>0</v>
          </cell>
          <cell r="GS64">
            <v>0</v>
          </cell>
          <cell r="GT64">
            <v>0</v>
          </cell>
          <cell r="GU64">
            <v>0</v>
          </cell>
          <cell r="GV64">
            <v>0</v>
          </cell>
          <cell r="GW64">
            <v>0</v>
          </cell>
          <cell r="GX64">
            <v>0</v>
          </cell>
          <cell r="GY64">
            <v>1</v>
          </cell>
          <cell r="GZ64">
            <v>0</v>
          </cell>
          <cell r="HA64">
            <v>0</v>
          </cell>
          <cell r="HB64">
            <v>0</v>
          </cell>
          <cell r="HM64" t="str">
            <v>Non</v>
          </cell>
          <cell r="HO64" t="str">
            <v>Installation sanitaire améliorée (c’est-à-dire qui permet d'éviter le contact extérieur avec les excréments, p.ex. latrine à fosse couverte/avec dalle, latrine à évacuation vers un réservoir ou un système d’égout, etc.);</v>
          </cell>
          <cell r="HQ64" t="str">
            <v>Non</v>
          </cell>
          <cell r="HR64" t="str">
            <v>Oui</v>
          </cell>
          <cell r="HU64" t="str">
            <v>Structure de santé (centre, clinique, hôpital, etc.)</v>
          </cell>
          <cell r="HW64" t="str">
            <v>Structure de santé (centre, clinique, hôpital, etc.)</v>
          </cell>
          <cell r="HY64" t="str">
            <v>Moins de 1 heure</v>
          </cell>
          <cell r="HZ64" t="str">
            <v>Non</v>
          </cell>
          <cell r="IB64" t="str">
            <v>Oui</v>
          </cell>
          <cell r="IC64" t="str">
            <v>Oui</v>
          </cell>
          <cell r="ID64" t="str">
            <v>Oui</v>
          </cell>
          <cell r="IG64" t="str">
            <v>Non</v>
          </cell>
          <cell r="II64" t="str">
            <v>Non</v>
          </cell>
          <cell r="IO64">
            <v>0</v>
          </cell>
          <cell r="IP64">
            <v>0</v>
          </cell>
          <cell r="IQ64">
            <v>1</v>
          </cell>
          <cell r="IR64">
            <v>0</v>
          </cell>
          <cell r="IS64">
            <v>0</v>
          </cell>
          <cell r="IT64">
            <v>0</v>
          </cell>
          <cell r="IU64">
            <v>0</v>
          </cell>
          <cell r="IW64">
            <v>0</v>
          </cell>
          <cell r="IX64">
            <v>0</v>
          </cell>
          <cell r="IY64">
            <v>0</v>
          </cell>
          <cell r="IZ64">
            <v>0</v>
          </cell>
          <cell r="JA64">
            <v>0</v>
          </cell>
          <cell r="JB64">
            <v>1</v>
          </cell>
          <cell r="JC64">
            <v>0</v>
          </cell>
          <cell r="JE64">
            <v>0</v>
          </cell>
          <cell r="JF64">
            <v>0</v>
          </cell>
          <cell r="JG64">
            <v>0</v>
          </cell>
          <cell r="JH64">
            <v>0</v>
          </cell>
          <cell r="JI64">
            <v>0</v>
          </cell>
          <cell r="JJ64">
            <v>1</v>
          </cell>
          <cell r="JK64">
            <v>0</v>
          </cell>
          <cell r="JL64">
            <v>0</v>
          </cell>
          <cell r="JO64" t="str">
            <v>Moins de 1 heure</v>
          </cell>
          <cell r="JP64" t="str">
            <v>Non</v>
          </cell>
          <cell r="JT64" t="str">
            <v>Certaines mais pas toutes</v>
          </cell>
          <cell r="JV64" t="str">
            <v>Aucune</v>
          </cell>
          <cell r="JZ64" t="str">
            <v>Interruption suite à un déplacement / retour</v>
          </cell>
          <cell r="KD64">
            <v>1</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V64">
            <v>1</v>
          </cell>
          <cell r="KW64">
            <v>0</v>
          </cell>
          <cell r="KX64">
            <v>0</v>
          </cell>
          <cell r="KY64">
            <v>1</v>
          </cell>
          <cell r="KZ64">
            <v>0</v>
          </cell>
          <cell r="LA64">
            <v>0</v>
          </cell>
          <cell r="LD64">
            <v>0</v>
          </cell>
          <cell r="LE64">
            <v>1</v>
          </cell>
          <cell r="LG64">
            <v>0</v>
          </cell>
          <cell r="LH64">
            <v>0</v>
          </cell>
          <cell r="LI64">
            <v>0</v>
          </cell>
          <cell r="LJ64">
            <v>0</v>
          </cell>
          <cell r="LK64">
            <v>0</v>
          </cell>
          <cell r="LL64">
            <v>0</v>
          </cell>
          <cell r="LM64">
            <v>0</v>
          </cell>
          <cell r="LN64">
            <v>0</v>
          </cell>
          <cell r="LQ64">
            <v>0</v>
          </cell>
          <cell r="LR64">
            <v>0</v>
          </cell>
          <cell r="LS64">
            <v>0</v>
          </cell>
          <cell r="LT64">
            <v>0</v>
          </cell>
          <cell r="LU64">
            <v>0</v>
          </cell>
          <cell r="LV64">
            <v>0</v>
          </cell>
          <cell r="LW64">
            <v>0</v>
          </cell>
          <cell r="LX64">
            <v>1</v>
          </cell>
          <cell r="LY64">
            <v>0</v>
          </cell>
          <cell r="LZ64">
            <v>0</v>
          </cell>
          <cell r="MA64">
            <v>0</v>
          </cell>
          <cell r="MB64">
            <v>0</v>
          </cell>
          <cell r="MC64">
            <v>0</v>
          </cell>
          <cell r="MD64">
            <v>0</v>
          </cell>
          <cell r="MG64">
            <v>0</v>
          </cell>
          <cell r="MH64">
            <v>1</v>
          </cell>
          <cell r="MI64">
            <v>1</v>
          </cell>
          <cell r="MJ64">
            <v>0</v>
          </cell>
          <cell r="MK64">
            <v>0</v>
          </cell>
          <cell r="ML64">
            <v>0</v>
          </cell>
          <cell r="MM64">
            <v>0</v>
          </cell>
          <cell r="MN64">
            <v>0</v>
          </cell>
          <cell r="MO64">
            <v>0</v>
          </cell>
          <cell r="MP64">
            <v>0</v>
          </cell>
          <cell r="MQ64">
            <v>0</v>
          </cell>
          <cell r="MR64">
            <v>0</v>
          </cell>
          <cell r="MS64">
            <v>0</v>
          </cell>
          <cell r="MT64">
            <v>0</v>
          </cell>
          <cell r="MU64">
            <v>0</v>
          </cell>
          <cell r="NH64">
            <v>1</v>
          </cell>
          <cell r="NN64">
            <v>2.9</v>
          </cell>
          <cell r="QR64">
            <v>19</v>
          </cell>
          <cell r="QS64">
            <v>17</v>
          </cell>
        </row>
        <row r="65">
          <cell r="F65" t="str">
            <v>Oui</v>
          </cell>
          <cell r="I65">
            <v>0</v>
          </cell>
          <cell r="AM65">
            <v>45139</v>
          </cell>
          <cell r="AN65" t="str">
            <v>Oui</v>
          </cell>
          <cell r="AQ65" t="str">
            <v>Déplacé interne</v>
          </cell>
          <cell r="BE65">
            <v>0</v>
          </cell>
          <cell r="BF65">
            <v>0</v>
          </cell>
          <cell r="BH65">
            <v>0</v>
          </cell>
          <cell r="BI65">
            <v>0</v>
          </cell>
          <cell r="BK65">
            <v>0</v>
          </cell>
          <cell r="BL65">
            <v>0</v>
          </cell>
          <cell r="BN65">
            <v>1</v>
          </cell>
          <cell r="BO65">
            <v>1</v>
          </cell>
          <cell r="BQ65">
            <v>0</v>
          </cell>
          <cell r="BR65">
            <v>0</v>
          </cell>
          <cell r="CC65">
            <v>2</v>
          </cell>
          <cell r="CF65">
            <v>2</v>
          </cell>
          <cell r="DE65" t="str">
            <v>Agriculture de subsistance</v>
          </cell>
          <cell r="DG65" t="str">
            <v>Oui</v>
          </cell>
          <cell r="DI65" t="str">
            <v>Non</v>
          </cell>
          <cell r="DJ65" t="str">
            <v>Le marché n'est pas situé à distance de marche / est trop loin</v>
          </cell>
          <cell r="DL65" t="str">
            <v>Non</v>
          </cell>
          <cell r="DO65">
            <v>1</v>
          </cell>
          <cell r="DP65">
            <v>0</v>
          </cell>
          <cell r="DQ65">
            <v>1</v>
          </cell>
          <cell r="DR65">
            <v>0</v>
          </cell>
          <cell r="DS65">
            <v>0</v>
          </cell>
          <cell r="DT65">
            <v>0</v>
          </cell>
          <cell r="DU65">
            <v>0</v>
          </cell>
          <cell r="DV65">
            <v>0</v>
          </cell>
          <cell r="DW65">
            <v>0</v>
          </cell>
          <cell r="DX65">
            <v>0</v>
          </cell>
          <cell r="DY65">
            <v>0</v>
          </cell>
          <cell r="DZ65">
            <v>0</v>
          </cell>
          <cell r="EA65">
            <v>0</v>
          </cell>
          <cell r="EB65">
            <v>0</v>
          </cell>
          <cell r="EC65">
            <v>0</v>
          </cell>
          <cell r="ED65">
            <v>0</v>
          </cell>
          <cell r="EF65">
            <v>1</v>
          </cell>
          <cell r="EI65">
            <v>1</v>
          </cell>
          <cell r="EJ65">
            <v>1</v>
          </cell>
          <cell r="FP65" t="str">
            <v>En famille d'accueil</v>
          </cell>
          <cell r="FR65" t="str">
            <v>Maison (construction non-durable délabrée)</v>
          </cell>
          <cell r="FU65" t="str">
            <v>Oui</v>
          </cell>
          <cell r="GE65" t="str">
            <v>Non</v>
          </cell>
          <cell r="GH65" t="str">
            <v>Source améliorée (c'est-à-dire protégée de l'extérieur, p.ex. eau courante/robinet, puits creusé couvert, puits à pompe/forage, camion-citerne/charrette avec citerne, Kiosque/échoppe/boutique à eau, eau en bouteille; eau en sachet, etc. et eau de pluie)</v>
          </cell>
          <cell r="GK65" t="str">
            <v>Oui</v>
          </cell>
          <cell r="GL65" t="str">
            <v>Oui</v>
          </cell>
          <cell r="GM65" t="str">
            <v>Oui</v>
          </cell>
          <cell r="GN65" t="str">
            <v>Oui</v>
          </cell>
          <cell r="GO65" t="str">
            <v>Moins de 30 minutes</v>
          </cell>
          <cell r="GQ65">
            <v>0</v>
          </cell>
          <cell r="GR65">
            <v>0</v>
          </cell>
          <cell r="GS65">
            <v>0</v>
          </cell>
          <cell r="GT65">
            <v>0</v>
          </cell>
          <cell r="GU65">
            <v>0</v>
          </cell>
          <cell r="GV65">
            <v>0</v>
          </cell>
          <cell r="GW65">
            <v>0</v>
          </cell>
          <cell r="GX65">
            <v>0</v>
          </cell>
          <cell r="GY65">
            <v>1</v>
          </cell>
          <cell r="GZ65">
            <v>0</v>
          </cell>
          <cell r="HA65">
            <v>0</v>
          </cell>
          <cell r="HB65">
            <v>0</v>
          </cell>
          <cell r="HM65" t="str">
            <v>Non</v>
          </cell>
          <cell r="HO65" t="str">
            <v>Installation sanitaire non-améliorée (c’est-à-dire qui n'empêchent pas le contact extérieur avec les excréments, p.ex. latrine à fosse ouverte/sans dalle, latrines traditionnelles, etc.)</v>
          </cell>
          <cell r="HQ65" t="str">
            <v>Non</v>
          </cell>
          <cell r="HR65" t="str">
            <v>Oui</v>
          </cell>
          <cell r="HU65" t="str">
            <v>Structure de santé (centre, clinique, hôpital, etc.)</v>
          </cell>
          <cell r="HW65" t="str">
            <v>Structure de santé (centre, clinique, hôpital, etc.)</v>
          </cell>
          <cell r="HY65" t="str">
            <v>Moins de 1 heure</v>
          </cell>
          <cell r="HZ65" t="str">
            <v>Non</v>
          </cell>
          <cell r="IG65" t="str">
            <v>Non</v>
          </cell>
          <cell r="II65" t="str">
            <v>Non</v>
          </cell>
          <cell r="IO65">
            <v>0</v>
          </cell>
          <cell r="IP65">
            <v>0</v>
          </cell>
          <cell r="IQ65">
            <v>0</v>
          </cell>
          <cell r="IR65">
            <v>0</v>
          </cell>
          <cell r="IS65">
            <v>0</v>
          </cell>
          <cell r="IT65">
            <v>1</v>
          </cell>
          <cell r="IU65">
            <v>0</v>
          </cell>
          <cell r="IW65">
            <v>0</v>
          </cell>
          <cell r="IX65">
            <v>0</v>
          </cell>
          <cell r="IY65">
            <v>0</v>
          </cell>
          <cell r="IZ65">
            <v>0</v>
          </cell>
          <cell r="JA65">
            <v>0</v>
          </cell>
          <cell r="JB65">
            <v>1</v>
          </cell>
          <cell r="JC65">
            <v>0</v>
          </cell>
          <cell r="JE65">
            <v>0</v>
          </cell>
          <cell r="JF65">
            <v>1</v>
          </cell>
          <cell r="JG65">
            <v>0</v>
          </cell>
          <cell r="JH65">
            <v>0</v>
          </cell>
          <cell r="JI65">
            <v>0</v>
          </cell>
          <cell r="JJ65">
            <v>0</v>
          </cell>
          <cell r="JK65">
            <v>0</v>
          </cell>
          <cell r="JL65">
            <v>0</v>
          </cell>
          <cell r="JO65" t="str">
            <v>Moins de 1 heure</v>
          </cell>
          <cell r="JP65" t="str">
            <v>Non</v>
          </cell>
          <cell r="KD65">
            <v>1</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V65">
            <v>1</v>
          </cell>
          <cell r="KW65">
            <v>1</v>
          </cell>
          <cell r="KX65">
            <v>0</v>
          </cell>
          <cell r="KY65">
            <v>1</v>
          </cell>
          <cell r="KZ65">
            <v>0</v>
          </cell>
          <cell r="LA65">
            <v>0</v>
          </cell>
          <cell r="LD65">
            <v>0</v>
          </cell>
          <cell r="LE65">
            <v>0</v>
          </cell>
          <cell r="LG65">
            <v>0</v>
          </cell>
          <cell r="LH65">
            <v>0</v>
          </cell>
          <cell r="LI65">
            <v>0</v>
          </cell>
          <cell r="LJ65">
            <v>0</v>
          </cell>
          <cell r="LK65">
            <v>0</v>
          </cell>
          <cell r="LL65">
            <v>0</v>
          </cell>
          <cell r="LM65">
            <v>0</v>
          </cell>
          <cell r="LN65">
            <v>0</v>
          </cell>
          <cell r="LQ65">
            <v>0</v>
          </cell>
          <cell r="LR65">
            <v>1</v>
          </cell>
          <cell r="LS65">
            <v>0</v>
          </cell>
          <cell r="LT65">
            <v>0</v>
          </cell>
          <cell r="LU65">
            <v>0</v>
          </cell>
          <cell r="LV65">
            <v>0</v>
          </cell>
          <cell r="LW65">
            <v>0</v>
          </cell>
          <cell r="LX65">
            <v>0</v>
          </cell>
          <cell r="LY65">
            <v>0</v>
          </cell>
          <cell r="LZ65">
            <v>0</v>
          </cell>
          <cell r="MA65">
            <v>0</v>
          </cell>
          <cell r="MB65">
            <v>0</v>
          </cell>
          <cell r="MC65">
            <v>0</v>
          </cell>
          <cell r="MD65">
            <v>0</v>
          </cell>
          <cell r="MG65">
            <v>0</v>
          </cell>
          <cell r="MH65">
            <v>0</v>
          </cell>
          <cell r="MI65">
            <v>1</v>
          </cell>
          <cell r="MJ65">
            <v>0</v>
          </cell>
          <cell r="MK65">
            <v>0</v>
          </cell>
          <cell r="ML65">
            <v>0</v>
          </cell>
          <cell r="MM65">
            <v>0</v>
          </cell>
          <cell r="MN65">
            <v>0</v>
          </cell>
          <cell r="MO65">
            <v>0</v>
          </cell>
          <cell r="MP65">
            <v>0</v>
          </cell>
          <cell r="MQ65">
            <v>0</v>
          </cell>
          <cell r="MR65">
            <v>0</v>
          </cell>
          <cell r="MS65">
            <v>0</v>
          </cell>
          <cell r="MT65">
            <v>0</v>
          </cell>
          <cell r="MU65">
            <v>0</v>
          </cell>
          <cell r="NH65">
            <v>1</v>
          </cell>
          <cell r="NN65">
            <v>0.8</v>
          </cell>
          <cell r="QR65">
            <v>14</v>
          </cell>
          <cell r="QS65">
            <v>9</v>
          </cell>
        </row>
        <row r="66">
          <cell r="F66" t="str">
            <v>Oui</v>
          </cell>
          <cell r="I66">
            <v>0</v>
          </cell>
          <cell r="AM66">
            <v>45139</v>
          </cell>
          <cell r="AN66" t="str">
            <v>Oui</v>
          </cell>
          <cell r="AQ66" t="str">
            <v>Déplacé interne</v>
          </cell>
          <cell r="BE66">
            <v>0</v>
          </cell>
          <cell r="BF66">
            <v>0</v>
          </cell>
          <cell r="BH66">
            <v>1</v>
          </cell>
          <cell r="BI66">
            <v>0</v>
          </cell>
          <cell r="BK66">
            <v>2</v>
          </cell>
          <cell r="BL66">
            <v>1</v>
          </cell>
          <cell r="BN66">
            <v>2</v>
          </cell>
          <cell r="BO66">
            <v>1</v>
          </cell>
          <cell r="BQ66">
            <v>0</v>
          </cell>
          <cell r="BR66">
            <v>0</v>
          </cell>
          <cell r="CC66">
            <v>7</v>
          </cell>
          <cell r="CF66">
            <v>7</v>
          </cell>
          <cell r="DE66" t="str">
            <v>Travail journalier</v>
          </cell>
          <cell r="DG66" t="str">
            <v>Oui</v>
          </cell>
          <cell r="DI66" t="str">
            <v>Non</v>
          </cell>
          <cell r="DJ66" t="str">
            <v>Le marché n'est pas situé à distance de marche / est trop loin</v>
          </cell>
          <cell r="DL66" t="str">
            <v>Non</v>
          </cell>
          <cell r="DO66">
            <v>1</v>
          </cell>
          <cell r="DP66">
            <v>0</v>
          </cell>
          <cell r="DQ66">
            <v>1</v>
          </cell>
          <cell r="DR66">
            <v>0</v>
          </cell>
          <cell r="DS66">
            <v>0</v>
          </cell>
          <cell r="DT66">
            <v>0</v>
          </cell>
          <cell r="DU66">
            <v>0</v>
          </cell>
          <cell r="DV66">
            <v>0</v>
          </cell>
          <cell r="DW66">
            <v>0</v>
          </cell>
          <cell r="DX66">
            <v>0</v>
          </cell>
          <cell r="DY66">
            <v>0</v>
          </cell>
          <cell r="DZ66">
            <v>0</v>
          </cell>
          <cell r="EA66">
            <v>0</v>
          </cell>
          <cell r="EB66">
            <v>0</v>
          </cell>
          <cell r="EC66">
            <v>0</v>
          </cell>
          <cell r="ED66">
            <v>0</v>
          </cell>
          <cell r="EF66">
            <v>0</v>
          </cell>
          <cell r="EI66">
            <v>1</v>
          </cell>
          <cell r="EJ66">
            <v>1</v>
          </cell>
          <cell r="EK66">
            <v>1</v>
          </cell>
          <cell r="EL66">
            <v>1</v>
          </cell>
          <cell r="FP66" t="str">
            <v>En famille d'accueil</v>
          </cell>
          <cell r="FR66" t="str">
            <v>Maison (construction non-durable délabrée)</v>
          </cell>
          <cell r="FU66" t="str">
            <v>Non</v>
          </cell>
          <cell r="GE66" t="str">
            <v>Non</v>
          </cell>
          <cell r="GH66" t="str">
            <v>Source améliorée (c'est-à-dire protégée de l'extérieur, p.ex. eau courante/robinet, puits creusé couvert, puits à pompe/forage, camion-citerne/charrette avec citerne, Kiosque/échoppe/boutique à eau, eau en bouteille; eau en sachet, etc. et eau de pluie)</v>
          </cell>
          <cell r="GK66" t="str">
            <v>Oui</v>
          </cell>
          <cell r="GL66" t="str">
            <v>Oui</v>
          </cell>
          <cell r="GM66" t="str">
            <v>Oui</v>
          </cell>
          <cell r="GN66" t="str">
            <v>Oui</v>
          </cell>
          <cell r="GO66" t="str">
            <v>Moins de 30 minutes</v>
          </cell>
          <cell r="GQ66">
            <v>0</v>
          </cell>
          <cell r="GR66">
            <v>0</v>
          </cell>
          <cell r="GS66">
            <v>0</v>
          </cell>
          <cell r="GT66">
            <v>0</v>
          </cell>
          <cell r="GU66">
            <v>0</v>
          </cell>
          <cell r="GV66">
            <v>0</v>
          </cell>
          <cell r="GW66">
            <v>0</v>
          </cell>
          <cell r="GX66">
            <v>0</v>
          </cell>
          <cell r="GY66">
            <v>1</v>
          </cell>
          <cell r="GZ66">
            <v>0</v>
          </cell>
          <cell r="HA66">
            <v>0</v>
          </cell>
          <cell r="HB66">
            <v>0</v>
          </cell>
          <cell r="HM66" t="str">
            <v>Non</v>
          </cell>
          <cell r="HO66" t="str">
            <v>Installation sanitaire non-améliorée (c’est-à-dire qui n'empêchent pas le contact extérieur avec les excréments, p.ex. latrine à fosse ouverte/sans dalle, latrines traditionnelles, etc.)</v>
          </cell>
          <cell r="HQ66" t="str">
            <v>Non</v>
          </cell>
          <cell r="HR66" t="str">
            <v>Oui</v>
          </cell>
          <cell r="HU66" t="str">
            <v>Structure de santé (centre, clinique, hôpital, etc.)</v>
          </cell>
          <cell r="HW66" t="str">
            <v>Structure de santé (centre, clinique, hôpital, etc.)</v>
          </cell>
          <cell r="HY66" t="str">
            <v>Moins de 1 heure</v>
          </cell>
          <cell r="HZ66" t="str">
            <v>Non</v>
          </cell>
          <cell r="IB66" t="str">
            <v>Oui</v>
          </cell>
          <cell r="IC66" t="str">
            <v>Oui</v>
          </cell>
          <cell r="ID66" t="str">
            <v>Oui</v>
          </cell>
          <cell r="IG66" t="str">
            <v>Non</v>
          </cell>
          <cell r="II66" t="str">
            <v>Non</v>
          </cell>
          <cell r="IO66">
            <v>0</v>
          </cell>
          <cell r="IP66">
            <v>0</v>
          </cell>
          <cell r="IQ66">
            <v>0</v>
          </cell>
          <cell r="IR66">
            <v>0</v>
          </cell>
          <cell r="IS66">
            <v>0</v>
          </cell>
          <cell r="IT66">
            <v>1</v>
          </cell>
          <cell r="IU66">
            <v>0</v>
          </cell>
          <cell r="IW66">
            <v>0</v>
          </cell>
          <cell r="IX66">
            <v>0</v>
          </cell>
          <cell r="IY66">
            <v>0</v>
          </cell>
          <cell r="IZ66">
            <v>0</v>
          </cell>
          <cell r="JA66">
            <v>0</v>
          </cell>
          <cell r="JB66">
            <v>1</v>
          </cell>
          <cell r="JC66">
            <v>0</v>
          </cell>
          <cell r="JE66">
            <v>1</v>
          </cell>
          <cell r="JF66">
            <v>0</v>
          </cell>
          <cell r="JG66">
            <v>0</v>
          </cell>
          <cell r="JH66">
            <v>0</v>
          </cell>
          <cell r="JI66">
            <v>0</v>
          </cell>
          <cell r="JJ66">
            <v>0</v>
          </cell>
          <cell r="JK66">
            <v>0</v>
          </cell>
          <cell r="JL66">
            <v>0</v>
          </cell>
          <cell r="JO66" t="str">
            <v>Moins de 1 heure</v>
          </cell>
          <cell r="JP66" t="str">
            <v>Non</v>
          </cell>
          <cell r="JS66" t="str">
            <v>Aucun</v>
          </cell>
          <cell r="JT66" t="str">
            <v>Aucune</v>
          </cell>
          <cell r="JU66" t="str">
            <v>Aucun</v>
          </cell>
          <cell r="JV66" t="str">
            <v>Aucune</v>
          </cell>
          <cell r="JZ66" t="str">
            <v>Interruption suite à un déplacement / retour</v>
          </cell>
          <cell r="KD66">
            <v>1</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V66">
            <v>1</v>
          </cell>
          <cell r="KW66">
            <v>0</v>
          </cell>
          <cell r="KX66">
            <v>0</v>
          </cell>
          <cell r="KY66">
            <v>1</v>
          </cell>
          <cell r="KZ66">
            <v>0</v>
          </cell>
          <cell r="LA66">
            <v>0</v>
          </cell>
          <cell r="LD66">
            <v>0</v>
          </cell>
          <cell r="LE66">
            <v>0</v>
          </cell>
          <cell r="LG66">
            <v>0</v>
          </cell>
          <cell r="LH66">
            <v>1</v>
          </cell>
          <cell r="LI66">
            <v>0</v>
          </cell>
          <cell r="LJ66">
            <v>0</v>
          </cell>
          <cell r="LK66">
            <v>0</v>
          </cell>
          <cell r="LL66">
            <v>0</v>
          </cell>
          <cell r="LM66">
            <v>0</v>
          </cell>
          <cell r="LN66">
            <v>0</v>
          </cell>
          <cell r="LQ66">
            <v>0</v>
          </cell>
          <cell r="LR66">
            <v>1</v>
          </cell>
          <cell r="LS66">
            <v>0</v>
          </cell>
          <cell r="LT66">
            <v>0</v>
          </cell>
          <cell r="LU66">
            <v>0</v>
          </cell>
          <cell r="LV66">
            <v>0</v>
          </cell>
          <cell r="LW66">
            <v>0</v>
          </cell>
          <cell r="LX66">
            <v>0</v>
          </cell>
          <cell r="LY66">
            <v>0</v>
          </cell>
          <cell r="LZ66">
            <v>0</v>
          </cell>
          <cell r="MA66">
            <v>0</v>
          </cell>
          <cell r="MB66">
            <v>0</v>
          </cell>
          <cell r="MC66">
            <v>0</v>
          </cell>
          <cell r="MD66">
            <v>0</v>
          </cell>
          <cell r="MG66">
            <v>0</v>
          </cell>
          <cell r="MH66">
            <v>0</v>
          </cell>
          <cell r="MI66">
            <v>1</v>
          </cell>
          <cell r="MJ66">
            <v>0</v>
          </cell>
          <cell r="MK66">
            <v>0</v>
          </cell>
          <cell r="ML66">
            <v>0</v>
          </cell>
          <cell r="MM66">
            <v>0</v>
          </cell>
          <cell r="MN66">
            <v>0</v>
          </cell>
          <cell r="MO66">
            <v>0</v>
          </cell>
          <cell r="MP66">
            <v>0</v>
          </cell>
          <cell r="MQ66">
            <v>0</v>
          </cell>
          <cell r="MR66">
            <v>0</v>
          </cell>
          <cell r="MS66">
            <v>0</v>
          </cell>
          <cell r="MT66">
            <v>0</v>
          </cell>
          <cell r="MU66">
            <v>0</v>
          </cell>
          <cell r="NH66">
            <v>1</v>
          </cell>
          <cell r="NN66">
            <v>3</v>
          </cell>
          <cell r="QR66">
            <v>19</v>
          </cell>
          <cell r="QS66">
            <v>13</v>
          </cell>
        </row>
        <row r="67">
          <cell r="F67" t="str">
            <v>Oui</v>
          </cell>
          <cell r="I67">
            <v>0</v>
          </cell>
          <cell r="AM67">
            <v>45170</v>
          </cell>
          <cell r="AN67" t="str">
            <v>Oui</v>
          </cell>
          <cell r="AQ67" t="str">
            <v>Déplacé interne</v>
          </cell>
          <cell r="BE67">
            <v>0</v>
          </cell>
          <cell r="BF67">
            <v>0</v>
          </cell>
          <cell r="BH67">
            <v>0</v>
          </cell>
          <cell r="BI67">
            <v>0</v>
          </cell>
          <cell r="BK67">
            <v>2</v>
          </cell>
          <cell r="BL67">
            <v>1</v>
          </cell>
          <cell r="BN67">
            <v>1</v>
          </cell>
          <cell r="BO67">
            <v>1</v>
          </cell>
          <cell r="BQ67">
            <v>0</v>
          </cell>
          <cell r="BR67">
            <v>0</v>
          </cell>
          <cell r="CC67">
            <v>5</v>
          </cell>
          <cell r="CF67">
            <v>5</v>
          </cell>
          <cell r="DE67" t="str">
            <v>Travail journalier</v>
          </cell>
          <cell r="DG67" t="str">
            <v>Non</v>
          </cell>
          <cell r="DI67" t="str">
            <v>Non</v>
          </cell>
          <cell r="DJ67" t="str">
            <v>Les produits sur le marché sont trop chers pour le ménage</v>
          </cell>
          <cell r="DL67" t="str">
            <v>Non</v>
          </cell>
          <cell r="DO67">
            <v>0</v>
          </cell>
          <cell r="DP67">
            <v>0</v>
          </cell>
          <cell r="DQ67">
            <v>1</v>
          </cell>
          <cell r="DR67">
            <v>0</v>
          </cell>
          <cell r="DS67">
            <v>1</v>
          </cell>
          <cell r="DT67">
            <v>0</v>
          </cell>
          <cell r="DU67">
            <v>0</v>
          </cell>
          <cell r="DV67">
            <v>0</v>
          </cell>
          <cell r="DW67">
            <v>0</v>
          </cell>
          <cell r="DX67">
            <v>0</v>
          </cell>
          <cell r="DY67">
            <v>0</v>
          </cell>
          <cell r="DZ67">
            <v>0</v>
          </cell>
          <cell r="EA67">
            <v>0</v>
          </cell>
          <cell r="EB67">
            <v>0</v>
          </cell>
          <cell r="EC67">
            <v>0</v>
          </cell>
          <cell r="ED67">
            <v>0</v>
          </cell>
          <cell r="EF67">
            <v>0</v>
          </cell>
          <cell r="EI67">
            <v>1</v>
          </cell>
          <cell r="EJ67">
            <v>1</v>
          </cell>
          <cell r="EK67">
            <v>1</v>
          </cell>
          <cell r="EL67">
            <v>1</v>
          </cell>
          <cell r="FP67" t="str">
            <v>En famille d'accueil</v>
          </cell>
          <cell r="FR67" t="str">
            <v>Abri d'urgence (non-durable, construit à partir des matériaux disponibles en urgence)</v>
          </cell>
          <cell r="FU67" t="str">
            <v>Non</v>
          </cell>
          <cell r="GE67" t="str">
            <v>Non</v>
          </cell>
          <cell r="GH67" t="str">
            <v>Source améliorée (c'est-à-dire protégée de l'extérieur, p.ex. eau courante/robinet, puits creusé couvert, puits à pompe/forage, camion-citerne/charrette avec citerne, Kiosque/échoppe/boutique à eau, eau en bouteille; eau en sachet, etc. et eau de pluie)</v>
          </cell>
          <cell r="GK67" t="str">
            <v>Oui</v>
          </cell>
          <cell r="GL67" t="str">
            <v>Oui</v>
          </cell>
          <cell r="GM67" t="str">
            <v>Oui</v>
          </cell>
          <cell r="GN67" t="str">
            <v>Oui</v>
          </cell>
          <cell r="GO67" t="str">
            <v>Moins de 30 minutes</v>
          </cell>
          <cell r="GQ67">
            <v>0</v>
          </cell>
          <cell r="GR67">
            <v>0</v>
          </cell>
          <cell r="GS67">
            <v>0</v>
          </cell>
          <cell r="GT67">
            <v>0</v>
          </cell>
          <cell r="GU67">
            <v>0</v>
          </cell>
          <cell r="GV67">
            <v>0</v>
          </cell>
          <cell r="GW67">
            <v>0</v>
          </cell>
          <cell r="GX67">
            <v>0</v>
          </cell>
          <cell r="GY67">
            <v>1</v>
          </cell>
          <cell r="GZ67">
            <v>0</v>
          </cell>
          <cell r="HA67">
            <v>0</v>
          </cell>
          <cell r="HB67">
            <v>0</v>
          </cell>
          <cell r="HM67" t="str">
            <v>Non</v>
          </cell>
          <cell r="HO67" t="str">
            <v>Installation sanitaire non-améliorée (c’est-à-dire qui n'empêchent pas le contact extérieur avec les excréments, p.ex. latrine à fosse ouverte/sans dalle, latrines traditionnelles, etc.)</v>
          </cell>
          <cell r="HQ67" t="str">
            <v>Non</v>
          </cell>
          <cell r="HR67" t="str">
            <v>Oui</v>
          </cell>
          <cell r="HU67" t="str">
            <v>Structure de santé (centre, clinique, hôpital, etc.)</v>
          </cell>
          <cell r="HW67" t="str">
            <v>Structure de santé (centre, clinique, hôpital, etc.)</v>
          </cell>
          <cell r="HY67" t="str">
            <v>Moins de 1 heure</v>
          </cell>
          <cell r="HZ67" t="str">
            <v>Non</v>
          </cell>
          <cell r="IG67" t="str">
            <v>Non</v>
          </cell>
          <cell r="II67" t="str">
            <v>Non</v>
          </cell>
          <cell r="IO67">
            <v>0</v>
          </cell>
          <cell r="IP67">
            <v>0</v>
          </cell>
          <cell r="IQ67">
            <v>0</v>
          </cell>
          <cell r="IR67">
            <v>0</v>
          </cell>
          <cell r="IS67">
            <v>0</v>
          </cell>
          <cell r="IT67">
            <v>1</v>
          </cell>
          <cell r="IU67">
            <v>0</v>
          </cell>
          <cell r="IW67">
            <v>0</v>
          </cell>
          <cell r="IX67">
            <v>0</v>
          </cell>
          <cell r="IY67">
            <v>0</v>
          </cell>
          <cell r="IZ67">
            <v>0</v>
          </cell>
          <cell r="JA67">
            <v>0</v>
          </cell>
          <cell r="JB67">
            <v>1</v>
          </cell>
          <cell r="JC67">
            <v>0</v>
          </cell>
          <cell r="JE67">
            <v>1</v>
          </cell>
          <cell r="JF67">
            <v>0</v>
          </cell>
          <cell r="JG67">
            <v>0</v>
          </cell>
          <cell r="JH67">
            <v>0</v>
          </cell>
          <cell r="JI67">
            <v>0</v>
          </cell>
          <cell r="JJ67">
            <v>0</v>
          </cell>
          <cell r="JK67">
            <v>0</v>
          </cell>
          <cell r="JL67">
            <v>0</v>
          </cell>
          <cell r="JO67" t="str">
            <v>Moins de 1 heure</v>
          </cell>
          <cell r="JP67" t="str">
            <v>Non</v>
          </cell>
          <cell r="JS67" t="str">
            <v>Aucun</v>
          </cell>
          <cell r="JT67" t="str">
            <v>Aucune</v>
          </cell>
          <cell r="JU67" t="str">
            <v>Aucun</v>
          </cell>
          <cell r="JV67" t="str">
            <v>Aucune</v>
          </cell>
          <cell r="JZ67" t="str">
            <v>Interruption suite à un déplacement / retour</v>
          </cell>
          <cell r="KD67">
            <v>1</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V67">
            <v>1</v>
          </cell>
          <cell r="KW67">
            <v>0</v>
          </cell>
          <cell r="KX67">
            <v>0</v>
          </cell>
          <cell r="KY67">
            <v>1</v>
          </cell>
          <cell r="KZ67">
            <v>0</v>
          </cell>
          <cell r="LA67">
            <v>0</v>
          </cell>
          <cell r="LD67">
            <v>0</v>
          </cell>
          <cell r="LE67">
            <v>0</v>
          </cell>
          <cell r="LG67">
            <v>1</v>
          </cell>
          <cell r="LH67">
            <v>0</v>
          </cell>
          <cell r="LI67">
            <v>0</v>
          </cell>
          <cell r="LJ67">
            <v>0</v>
          </cell>
          <cell r="LK67">
            <v>0</v>
          </cell>
          <cell r="LL67">
            <v>0</v>
          </cell>
          <cell r="LM67">
            <v>0</v>
          </cell>
          <cell r="LN67">
            <v>0</v>
          </cell>
          <cell r="LQ67">
            <v>0</v>
          </cell>
          <cell r="LR67">
            <v>1</v>
          </cell>
          <cell r="LS67">
            <v>0</v>
          </cell>
          <cell r="LT67">
            <v>0</v>
          </cell>
          <cell r="LU67">
            <v>0</v>
          </cell>
          <cell r="LV67">
            <v>0</v>
          </cell>
          <cell r="LW67">
            <v>0</v>
          </cell>
          <cell r="LX67">
            <v>0</v>
          </cell>
          <cell r="LY67">
            <v>0</v>
          </cell>
          <cell r="LZ67">
            <v>0</v>
          </cell>
          <cell r="MA67">
            <v>0</v>
          </cell>
          <cell r="MB67">
            <v>0</v>
          </cell>
          <cell r="MC67">
            <v>0</v>
          </cell>
          <cell r="MD67">
            <v>0</v>
          </cell>
          <cell r="MG67">
            <v>0</v>
          </cell>
          <cell r="MH67">
            <v>0</v>
          </cell>
          <cell r="MI67">
            <v>1</v>
          </cell>
          <cell r="MJ67">
            <v>0</v>
          </cell>
          <cell r="MK67">
            <v>0</v>
          </cell>
          <cell r="ML67">
            <v>0</v>
          </cell>
          <cell r="MM67">
            <v>0</v>
          </cell>
          <cell r="MN67">
            <v>0</v>
          </cell>
          <cell r="MO67">
            <v>0</v>
          </cell>
          <cell r="MP67">
            <v>0</v>
          </cell>
          <cell r="MQ67">
            <v>0</v>
          </cell>
          <cell r="MR67">
            <v>0</v>
          </cell>
          <cell r="MS67">
            <v>0</v>
          </cell>
          <cell r="MT67">
            <v>0</v>
          </cell>
          <cell r="MU67">
            <v>0</v>
          </cell>
          <cell r="NH67">
            <v>1</v>
          </cell>
          <cell r="NN67">
            <v>3.2</v>
          </cell>
          <cell r="QR67">
            <v>22</v>
          </cell>
          <cell r="QS67">
            <v>11</v>
          </cell>
        </row>
        <row r="68">
          <cell r="F68" t="str">
            <v>Oui</v>
          </cell>
          <cell r="I68">
            <v>0</v>
          </cell>
          <cell r="AM68">
            <v>45108</v>
          </cell>
          <cell r="AN68" t="str">
            <v>Oui</v>
          </cell>
          <cell r="AQ68" t="str">
            <v>Déplacé interne</v>
          </cell>
          <cell r="BE68">
            <v>0</v>
          </cell>
          <cell r="BF68">
            <v>1</v>
          </cell>
          <cell r="BH68">
            <v>0</v>
          </cell>
          <cell r="BI68">
            <v>2</v>
          </cell>
          <cell r="BK68">
            <v>2</v>
          </cell>
          <cell r="BL68">
            <v>1</v>
          </cell>
          <cell r="BN68">
            <v>1</v>
          </cell>
          <cell r="BO68">
            <v>1</v>
          </cell>
          <cell r="BQ68">
            <v>0</v>
          </cell>
          <cell r="BR68">
            <v>0</v>
          </cell>
          <cell r="CC68">
            <v>8</v>
          </cell>
          <cell r="CF68">
            <v>8</v>
          </cell>
          <cell r="DE68" t="str">
            <v>Travail journalier</v>
          </cell>
          <cell r="DG68" t="str">
            <v>Oui</v>
          </cell>
          <cell r="DI68" t="str">
            <v>Non</v>
          </cell>
          <cell r="DJ68" t="str">
            <v>Autre (préciser)</v>
          </cell>
          <cell r="DL68" t="str">
            <v>Non</v>
          </cell>
          <cell r="DO68">
            <v>0</v>
          </cell>
          <cell r="DP68">
            <v>0</v>
          </cell>
          <cell r="DQ68">
            <v>0</v>
          </cell>
          <cell r="DR68">
            <v>0</v>
          </cell>
          <cell r="DS68">
            <v>1</v>
          </cell>
          <cell r="DT68">
            <v>0</v>
          </cell>
          <cell r="DU68">
            <v>1</v>
          </cell>
          <cell r="DV68">
            <v>0</v>
          </cell>
          <cell r="DW68">
            <v>0</v>
          </cell>
          <cell r="DX68">
            <v>0</v>
          </cell>
          <cell r="DY68">
            <v>0</v>
          </cell>
          <cell r="DZ68">
            <v>0</v>
          </cell>
          <cell r="EA68">
            <v>0</v>
          </cell>
          <cell r="EB68">
            <v>0</v>
          </cell>
          <cell r="EC68">
            <v>0</v>
          </cell>
          <cell r="ED68">
            <v>0</v>
          </cell>
          <cell r="EF68">
            <v>0</v>
          </cell>
          <cell r="EI68">
            <v>1</v>
          </cell>
          <cell r="EJ68">
            <v>1</v>
          </cell>
          <cell r="EK68">
            <v>1</v>
          </cell>
          <cell r="EL68">
            <v>1</v>
          </cell>
          <cell r="FP68" t="str">
            <v>En famille d'accueil</v>
          </cell>
          <cell r="FR68" t="str">
            <v>Maison (construction durable)</v>
          </cell>
          <cell r="FU68" t="str">
            <v>Non</v>
          </cell>
          <cell r="GE68" t="str">
            <v>Non</v>
          </cell>
          <cell r="GH68" t="str">
            <v>Source améliorée (c'est-à-dire protégée de l'extérieur, p.ex. eau courante/robinet, puits creusé couvert, puits à pompe/forage, camion-citerne/charrette avec citerne, Kiosque/échoppe/boutique à eau, eau en bouteille; eau en sachet, etc. et eau de pluie)</v>
          </cell>
          <cell r="GK68" t="str">
            <v>Oui</v>
          </cell>
          <cell r="GL68" t="str">
            <v>Oui</v>
          </cell>
          <cell r="GM68" t="str">
            <v>Oui</v>
          </cell>
          <cell r="GN68" t="str">
            <v>Oui</v>
          </cell>
          <cell r="GO68" t="str">
            <v>Moins de 30 minutes</v>
          </cell>
          <cell r="GQ68">
            <v>0</v>
          </cell>
          <cell r="GR68">
            <v>0</v>
          </cell>
          <cell r="GS68">
            <v>0</v>
          </cell>
          <cell r="GT68">
            <v>0</v>
          </cell>
          <cell r="GU68">
            <v>0</v>
          </cell>
          <cell r="GV68">
            <v>0</v>
          </cell>
          <cell r="GW68">
            <v>0</v>
          </cell>
          <cell r="GX68">
            <v>0</v>
          </cell>
          <cell r="GY68">
            <v>1</v>
          </cell>
          <cell r="GZ68">
            <v>0</v>
          </cell>
          <cell r="HA68">
            <v>0</v>
          </cell>
          <cell r="HB68">
            <v>0</v>
          </cell>
          <cell r="HM68" t="str">
            <v>Non</v>
          </cell>
          <cell r="HO68" t="str">
            <v>Installation sanitaire non-améliorée (c’est-à-dire qui n'empêchent pas le contact extérieur avec les excréments, p.ex. latrine à fosse ouverte/sans dalle, latrines traditionnelles, etc.)</v>
          </cell>
          <cell r="HQ68" t="str">
            <v>Non</v>
          </cell>
          <cell r="HR68" t="str">
            <v>Oui</v>
          </cell>
          <cell r="HU68" t="str">
            <v>Structure de santé (centre, clinique, hôpital, etc.)</v>
          </cell>
          <cell r="HW68" t="str">
            <v>Structure de santé (centre, clinique, hôpital, etc.)</v>
          </cell>
          <cell r="HY68" t="str">
            <v>Moins de 1 heure</v>
          </cell>
          <cell r="HZ68" t="str">
            <v>Non</v>
          </cell>
          <cell r="IB68" t="str">
            <v>Oui</v>
          </cell>
          <cell r="IC68" t="str">
            <v>Oui</v>
          </cell>
          <cell r="ID68" t="str">
            <v>Non</v>
          </cell>
          <cell r="IG68" t="str">
            <v>Non</v>
          </cell>
          <cell r="II68" t="str">
            <v>Non</v>
          </cell>
          <cell r="IO68">
            <v>0</v>
          </cell>
          <cell r="IP68">
            <v>0</v>
          </cell>
          <cell r="IQ68">
            <v>0</v>
          </cell>
          <cell r="IR68">
            <v>0</v>
          </cell>
          <cell r="IS68">
            <v>0</v>
          </cell>
          <cell r="IT68">
            <v>1</v>
          </cell>
          <cell r="IU68">
            <v>0</v>
          </cell>
          <cell r="IW68">
            <v>0</v>
          </cell>
          <cell r="IX68">
            <v>0</v>
          </cell>
          <cell r="IY68">
            <v>0</v>
          </cell>
          <cell r="IZ68">
            <v>0</v>
          </cell>
          <cell r="JA68">
            <v>0</v>
          </cell>
          <cell r="JB68">
            <v>1</v>
          </cell>
          <cell r="JC68">
            <v>0</v>
          </cell>
          <cell r="JE68">
            <v>1</v>
          </cell>
          <cell r="JF68">
            <v>0</v>
          </cell>
          <cell r="JG68">
            <v>0</v>
          </cell>
          <cell r="JH68">
            <v>0</v>
          </cell>
          <cell r="JI68">
            <v>0</v>
          </cell>
          <cell r="JJ68">
            <v>0</v>
          </cell>
          <cell r="JK68">
            <v>0</v>
          </cell>
          <cell r="JL68">
            <v>0</v>
          </cell>
          <cell r="JO68" t="str">
            <v>Moins de 1 heure</v>
          </cell>
          <cell r="JP68" t="str">
            <v>Non</v>
          </cell>
          <cell r="JS68" t="str">
            <v>Certains mais pas tous</v>
          </cell>
          <cell r="JT68" t="str">
            <v>Aucune</v>
          </cell>
          <cell r="JU68" t="str">
            <v>Aucun</v>
          </cell>
          <cell r="JV68" t="str">
            <v>Aucune</v>
          </cell>
          <cell r="JZ68" t="str">
            <v>Manque de moyens pour payer l’école</v>
          </cell>
          <cell r="KD68">
            <v>1</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V68">
            <v>1</v>
          </cell>
          <cell r="KW68">
            <v>0</v>
          </cell>
          <cell r="KX68">
            <v>0</v>
          </cell>
          <cell r="KY68">
            <v>1</v>
          </cell>
          <cell r="KZ68">
            <v>0</v>
          </cell>
          <cell r="LA68">
            <v>0</v>
          </cell>
          <cell r="LD68">
            <v>0</v>
          </cell>
          <cell r="LE68">
            <v>1</v>
          </cell>
          <cell r="LG68">
            <v>0</v>
          </cell>
          <cell r="LH68">
            <v>0</v>
          </cell>
          <cell r="LI68">
            <v>0</v>
          </cell>
          <cell r="LJ68">
            <v>0</v>
          </cell>
          <cell r="LK68">
            <v>0</v>
          </cell>
          <cell r="LL68">
            <v>0</v>
          </cell>
          <cell r="LM68">
            <v>0</v>
          </cell>
          <cell r="LN68">
            <v>0</v>
          </cell>
          <cell r="LQ68">
            <v>0</v>
          </cell>
          <cell r="LR68">
            <v>1</v>
          </cell>
          <cell r="LS68">
            <v>0</v>
          </cell>
          <cell r="LT68">
            <v>0</v>
          </cell>
          <cell r="LU68">
            <v>0</v>
          </cell>
          <cell r="LV68">
            <v>0</v>
          </cell>
          <cell r="LW68">
            <v>0</v>
          </cell>
          <cell r="LX68">
            <v>0</v>
          </cell>
          <cell r="LY68">
            <v>0</v>
          </cell>
          <cell r="LZ68">
            <v>0</v>
          </cell>
          <cell r="MA68">
            <v>0</v>
          </cell>
          <cell r="MB68">
            <v>0</v>
          </cell>
          <cell r="MC68">
            <v>0</v>
          </cell>
          <cell r="MD68">
            <v>0</v>
          </cell>
          <cell r="MG68">
            <v>0</v>
          </cell>
          <cell r="MH68">
            <v>1</v>
          </cell>
          <cell r="MI68">
            <v>1</v>
          </cell>
          <cell r="MJ68">
            <v>0</v>
          </cell>
          <cell r="MK68">
            <v>0</v>
          </cell>
          <cell r="ML68">
            <v>0</v>
          </cell>
          <cell r="MM68">
            <v>0</v>
          </cell>
          <cell r="MN68">
            <v>0</v>
          </cell>
          <cell r="MO68">
            <v>0</v>
          </cell>
          <cell r="MP68">
            <v>0</v>
          </cell>
          <cell r="MQ68">
            <v>0</v>
          </cell>
          <cell r="MR68">
            <v>0</v>
          </cell>
          <cell r="MS68">
            <v>0</v>
          </cell>
          <cell r="MT68">
            <v>0</v>
          </cell>
          <cell r="MU68">
            <v>0</v>
          </cell>
          <cell r="NH68">
            <v>1</v>
          </cell>
          <cell r="NN68">
            <v>3.3</v>
          </cell>
          <cell r="QR68">
            <v>25</v>
          </cell>
          <cell r="QS68">
            <v>16</v>
          </cell>
        </row>
        <row r="69">
          <cell r="F69" t="str">
            <v>Oui</v>
          </cell>
          <cell r="I69">
            <v>0</v>
          </cell>
          <cell r="AM69">
            <v>45200</v>
          </cell>
          <cell r="AN69" t="str">
            <v>Oui</v>
          </cell>
          <cell r="AQ69" t="str">
            <v>Déplacé interne</v>
          </cell>
          <cell r="BE69">
            <v>0</v>
          </cell>
          <cell r="BF69">
            <v>0</v>
          </cell>
          <cell r="BH69">
            <v>0</v>
          </cell>
          <cell r="BI69">
            <v>3</v>
          </cell>
          <cell r="BK69">
            <v>0</v>
          </cell>
          <cell r="BL69">
            <v>0</v>
          </cell>
          <cell r="BN69">
            <v>1</v>
          </cell>
          <cell r="BO69">
            <v>1</v>
          </cell>
          <cell r="BQ69">
            <v>0</v>
          </cell>
          <cell r="BR69">
            <v>0</v>
          </cell>
          <cell r="CC69">
            <v>5</v>
          </cell>
          <cell r="CF69">
            <v>5</v>
          </cell>
          <cell r="DE69" t="str">
            <v>Travail journalier</v>
          </cell>
          <cell r="DG69" t="str">
            <v>Non</v>
          </cell>
          <cell r="DI69" t="str">
            <v>Non</v>
          </cell>
          <cell r="DJ69" t="str">
            <v>Autre (préciser)</v>
          </cell>
          <cell r="DL69" t="str">
            <v>Non</v>
          </cell>
          <cell r="DO69">
            <v>0</v>
          </cell>
          <cell r="DP69">
            <v>0</v>
          </cell>
          <cell r="DQ69">
            <v>0</v>
          </cell>
          <cell r="DR69">
            <v>0</v>
          </cell>
          <cell r="DS69">
            <v>1</v>
          </cell>
          <cell r="DT69">
            <v>0</v>
          </cell>
          <cell r="DU69">
            <v>1</v>
          </cell>
          <cell r="DV69">
            <v>0</v>
          </cell>
          <cell r="DW69">
            <v>0</v>
          </cell>
          <cell r="DX69">
            <v>0</v>
          </cell>
          <cell r="DY69">
            <v>0</v>
          </cell>
          <cell r="DZ69">
            <v>0</v>
          </cell>
          <cell r="EA69">
            <v>0</v>
          </cell>
          <cell r="EB69">
            <v>0</v>
          </cell>
          <cell r="EC69">
            <v>0</v>
          </cell>
          <cell r="ED69">
            <v>0</v>
          </cell>
          <cell r="EF69">
            <v>0</v>
          </cell>
          <cell r="EI69">
            <v>1</v>
          </cell>
          <cell r="EJ69">
            <v>1</v>
          </cell>
          <cell r="FP69" t="str">
            <v>En famille d'accueil</v>
          </cell>
          <cell r="FR69" t="str">
            <v>Maison (construction non-durable délabrée)</v>
          </cell>
          <cell r="FU69" t="str">
            <v>Non</v>
          </cell>
          <cell r="GE69" t="str">
            <v>Non</v>
          </cell>
          <cell r="GH69" t="str">
            <v>Source améliorée (c'est-à-dire protégée de l'extérieur, p.ex. eau courante/robinet, puits creusé couvert, puits à pompe/forage, camion-citerne/charrette avec citerne, Kiosque/échoppe/boutique à eau, eau en bouteille; eau en sachet, etc. et eau de pluie)</v>
          </cell>
          <cell r="GK69" t="str">
            <v>Oui</v>
          </cell>
          <cell r="GL69" t="str">
            <v>Oui</v>
          </cell>
          <cell r="GM69" t="str">
            <v>Oui</v>
          </cell>
          <cell r="GN69" t="str">
            <v>Oui</v>
          </cell>
          <cell r="GO69" t="str">
            <v>Moins de 30 minutes</v>
          </cell>
          <cell r="GQ69">
            <v>0</v>
          </cell>
          <cell r="GR69">
            <v>0</v>
          </cell>
          <cell r="GS69">
            <v>0</v>
          </cell>
          <cell r="GT69">
            <v>0</v>
          </cell>
          <cell r="GU69">
            <v>0</v>
          </cell>
          <cell r="GV69">
            <v>0</v>
          </cell>
          <cell r="GW69">
            <v>0</v>
          </cell>
          <cell r="GX69">
            <v>0</v>
          </cell>
          <cell r="GY69">
            <v>1</v>
          </cell>
          <cell r="GZ69">
            <v>0</v>
          </cell>
          <cell r="HA69">
            <v>0</v>
          </cell>
          <cell r="HB69">
            <v>0</v>
          </cell>
          <cell r="HM69" t="str">
            <v>Non</v>
          </cell>
          <cell r="HO69" t="str">
            <v>Pas d'installation sanitaire/défécation à l'air libre</v>
          </cell>
          <cell r="HU69" t="str">
            <v>Structure de santé (centre, clinique, hôpital, etc.)</v>
          </cell>
          <cell r="HW69" t="str">
            <v>Structure de santé (centre, clinique, hôpital, etc.)</v>
          </cell>
          <cell r="HY69" t="str">
            <v>Moins de 1 heure</v>
          </cell>
          <cell r="HZ69" t="str">
            <v>Non</v>
          </cell>
          <cell r="IB69" t="str">
            <v>Oui</v>
          </cell>
          <cell r="IC69" t="str">
            <v>Oui</v>
          </cell>
          <cell r="ID69" t="str">
            <v>Oui</v>
          </cell>
          <cell r="IG69" t="str">
            <v>Non</v>
          </cell>
          <cell r="II69" t="str">
            <v>Non</v>
          </cell>
          <cell r="IO69">
            <v>0</v>
          </cell>
          <cell r="IP69">
            <v>0</v>
          </cell>
          <cell r="IQ69">
            <v>0</v>
          </cell>
          <cell r="IR69">
            <v>0</v>
          </cell>
          <cell r="IS69">
            <v>0</v>
          </cell>
          <cell r="IT69">
            <v>1</v>
          </cell>
          <cell r="IU69">
            <v>0</v>
          </cell>
          <cell r="IW69">
            <v>0</v>
          </cell>
          <cell r="IX69">
            <v>0</v>
          </cell>
          <cell r="IY69">
            <v>0</v>
          </cell>
          <cell r="IZ69">
            <v>0</v>
          </cell>
          <cell r="JA69">
            <v>0</v>
          </cell>
          <cell r="JB69">
            <v>1</v>
          </cell>
          <cell r="JC69">
            <v>0</v>
          </cell>
          <cell r="JE69">
            <v>1</v>
          </cell>
          <cell r="JF69">
            <v>0</v>
          </cell>
          <cell r="JG69">
            <v>0</v>
          </cell>
          <cell r="JH69">
            <v>0</v>
          </cell>
          <cell r="JI69">
            <v>0</v>
          </cell>
          <cell r="JJ69">
            <v>0</v>
          </cell>
          <cell r="JK69">
            <v>0</v>
          </cell>
          <cell r="JL69">
            <v>0</v>
          </cell>
          <cell r="JO69" t="str">
            <v>Moins de 1 heure</v>
          </cell>
          <cell r="JP69" t="str">
            <v>Non</v>
          </cell>
          <cell r="KD69">
            <v>1</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V69">
            <v>1</v>
          </cell>
          <cell r="KW69">
            <v>0</v>
          </cell>
          <cell r="KX69">
            <v>0</v>
          </cell>
          <cell r="KY69">
            <v>1</v>
          </cell>
          <cell r="KZ69">
            <v>0</v>
          </cell>
          <cell r="LA69">
            <v>0</v>
          </cell>
          <cell r="LD69">
            <v>0</v>
          </cell>
          <cell r="LE69">
            <v>0</v>
          </cell>
          <cell r="LG69">
            <v>0</v>
          </cell>
          <cell r="LH69">
            <v>1</v>
          </cell>
          <cell r="LI69">
            <v>0</v>
          </cell>
          <cell r="LJ69">
            <v>0</v>
          </cell>
          <cell r="LK69">
            <v>0</v>
          </cell>
          <cell r="LL69">
            <v>0</v>
          </cell>
          <cell r="LM69">
            <v>0</v>
          </cell>
          <cell r="LN69">
            <v>0</v>
          </cell>
          <cell r="LQ69">
            <v>1</v>
          </cell>
          <cell r="LR69">
            <v>1</v>
          </cell>
          <cell r="LS69">
            <v>0</v>
          </cell>
          <cell r="LT69">
            <v>0</v>
          </cell>
          <cell r="LU69">
            <v>0</v>
          </cell>
          <cell r="LV69">
            <v>0</v>
          </cell>
          <cell r="LW69">
            <v>0</v>
          </cell>
          <cell r="LX69">
            <v>0</v>
          </cell>
          <cell r="LY69">
            <v>0</v>
          </cell>
          <cell r="LZ69">
            <v>0</v>
          </cell>
          <cell r="MA69">
            <v>0</v>
          </cell>
          <cell r="MB69">
            <v>0</v>
          </cell>
          <cell r="MC69">
            <v>0</v>
          </cell>
          <cell r="MD69">
            <v>0</v>
          </cell>
          <cell r="MG69">
            <v>1</v>
          </cell>
          <cell r="MH69">
            <v>1</v>
          </cell>
          <cell r="MI69">
            <v>1</v>
          </cell>
          <cell r="MJ69">
            <v>0</v>
          </cell>
          <cell r="MK69">
            <v>0</v>
          </cell>
          <cell r="ML69">
            <v>0</v>
          </cell>
          <cell r="MM69">
            <v>0</v>
          </cell>
          <cell r="MN69">
            <v>0</v>
          </cell>
          <cell r="MO69">
            <v>0</v>
          </cell>
          <cell r="MP69">
            <v>0</v>
          </cell>
          <cell r="MQ69">
            <v>0</v>
          </cell>
          <cell r="MR69">
            <v>0</v>
          </cell>
          <cell r="MS69">
            <v>0</v>
          </cell>
          <cell r="MT69">
            <v>0</v>
          </cell>
          <cell r="MU69">
            <v>0</v>
          </cell>
          <cell r="NH69">
            <v>1</v>
          </cell>
          <cell r="NN69">
            <v>1.8</v>
          </cell>
          <cell r="QR69">
            <v>22</v>
          </cell>
          <cell r="QS69">
            <v>10</v>
          </cell>
        </row>
        <row r="70">
          <cell r="F70" t="str">
            <v>Oui</v>
          </cell>
          <cell r="I70">
            <v>0</v>
          </cell>
          <cell r="AM70">
            <v>45200</v>
          </cell>
          <cell r="AN70" t="str">
            <v>Oui</v>
          </cell>
          <cell r="AQ70" t="str">
            <v>Déplacé interne</v>
          </cell>
          <cell r="BE70">
            <v>0</v>
          </cell>
          <cell r="BF70">
            <v>0</v>
          </cell>
          <cell r="BH70">
            <v>2</v>
          </cell>
          <cell r="BI70">
            <v>0</v>
          </cell>
          <cell r="BK70">
            <v>0</v>
          </cell>
          <cell r="BL70">
            <v>0</v>
          </cell>
          <cell r="BN70">
            <v>1</v>
          </cell>
          <cell r="BO70">
            <v>1</v>
          </cell>
          <cell r="BQ70">
            <v>0</v>
          </cell>
          <cell r="BR70">
            <v>0</v>
          </cell>
          <cell r="CC70">
            <v>4</v>
          </cell>
          <cell r="CF70">
            <v>4</v>
          </cell>
          <cell r="DE70" t="str">
            <v>Travail journalier</v>
          </cell>
          <cell r="DG70" t="str">
            <v>Non</v>
          </cell>
          <cell r="DI70" t="str">
            <v>Oui</v>
          </cell>
          <cell r="DL70" t="str">
            <v>Non</v>
          </cell>
          <cell r="DO70">
            <v>0</v>
          </cell>
          <cell r="DP70">
            <v>0</v>
          </cell>
          <cell r="DQ70">
            <v>0</v>
          </cell>
          <cell r="DR70">
            <v>1</v>
          </cell>
          <cell r="DS70">
            <v>1</v>
          </cell>
          <cell r="DT70">
            <v>0</v>
          </cell>
          <cell r="DU70">
            <v>1</v>
          </cell>
          <cell r="DV70">
            <v>0</v>
          </cell>
          <cell r="DW70">
            <v>0</v>
          </cell>
          <cell r="DX70">
            <v>0</v>
          </cell>
          <cell r="DY70">
            <v>0</v>
          </cell>
          <cell r="DZ70">
            <v>0</v>
          </cell>
          <cell r="EA70">
            <v>0</v>
          </cell>
          <cell r="EB70">
            <v>0</v>
          </cell>
          <cell r="EC70">
            <v>0</v>
          </cell>
          <cell r="ED70">
            <v>0</v>
          </cell>
          <cell r="EF70">
            <v>0</v>
          </cell>
          <cell r="EI70">
            <v>2</v>
          </cell>
          <cell r="EJ70">
            <v>2</v>
          </cell>
          <cell r="FP70" t="str">
            <v>En famille d'accueil</v>
          </cell>
          <cell r="FR70" t="str">
            <v>Maison (construction non-durable délabrée)</v>
          </cell>
          <cell r="FU70" t="str">
            <v>Oui</v>
          </cell>
          <cell r="GE70" t="str">
            <v>Non</v>
          </cell>
          <cell r="GH70" t="str">
            <v>Source améliorée (c'est-à-dire protégée de l'extérieur, p.ex. eau courante/robinet, puits creusé couvert, puits à pompe/forage, camion-citerne/charrette avec citerne, Kiosque/échoppe/boutique à eau, eau en bouteille; eau en sachet, etc. et eau de pluie)</v>
          </cell>
          <cell r="GK70" t="str">
            <v>Oui</v>
          </cell>
          <cell r="GL70" t="str">
            <v>Oui</v>
          </cell>
          <cell r="GM70" t="str">
            <v>Oui</v>
          </cell>
          <cell r="GN70" t="str">
            <v>Oui</v>
          </cell>
          <cell r="GO70" t="str">
            <v>Moins de 30 minutes</v>
          </cell>
          <cell r="GQ70">
            <v>1</v>
          </cell>
          <cell r="GR70">
            <v>0</v>
          </cell>
          <cell r="GS70">
            <v>0</v>
          </cell>
          <cell r="GT70">
            <v>0</v>
          </cell>
          <cell r="GU70">
            <v>0</v>
          </cell>
          <cell r="GV70">
            <v>0</v>
          </cell>
          <cell r="GW70">
            <v>0</v>
          </cell>
          <cell r="GX70">
            <v>0</v>
          </cell>
          <cell r="GY70">
            <v>0</v>
          </cell>
          <cell r="GZ70">
            <v>0</v>
          </cell>
          <cell r="HA70">
            <v>0</v>
          </cell>
          <cell r="HB70">
            <v>0</v>
          </cell>
          <cell r="HM70" t="str">
            <v>Non</v>
          </cell>
          <cell r="HO70" t="str">
            <v>Installation sanitaire non-améliorée (c’est-à-dire qui n'empêchent pas le contact extérieur avec les excréments, p.ex. latrine à fosse ouverte/sans dalle, latrines traditionnelles, etc.)</v>
          </cell>
          <cell r="HQ70" t="str">
            <v>Non</v>
          </cell>
          <cell r="HR70" t="str">
            <v>Non</v>
          </cell>
          <cell r="HU70" t="str">
            <v>Structure de santé (centre, clinique, hôpital, etc.)</v>
          </cell>
          <cell r="HW70" t="str">
            <v>Structure de santé (centre, clinique, hôpital, etc.)</v>
          </cell>
          <cell r="HY70" t="str">
            <v>Moins de 1 heure</v>
          </cell>
          <cell r="HZ70" t="str">
            <v>Oui</v>
          </cell>
          <cell r="IB70" t="str">
            <v>Oui</v>
          </cell>
          <cell r="IC70" t="str">
            <v>Oui</v>
          </cell>
          <cell r="ID70" t="str">
            <v>Oui</v>
          </cell>
          <cell r="IG70" t="str">
            <v>Non</v>
          </cell>
          <cell r="II70" t="str">
            <v>Non</v>
          </cell>
          <cell r="IO70">
            <v>0</v>
          </cell>
          <cell r="IP70">
            <v>0</v>
          </cell>
          <cell r="IQ70">
            <v>0</v>
          </cell>
          <cell r="IR70">
            <v>0</v>
          </cell>
          <cell r="IS70">
            <v>0</v>
          </cell>
          <cell r="IT70">
            <v>1</v>
          </cell>
          <cell r="IU70">
            <v>0</v>
          </cell>
          <cell r="IW70">
            <v>0</v>
          </cell>
          <cell r="IX70">
            <v>0</v>
          </cell>
          <cell r="IY70">
            <v>0</v>
          </cell>
          <cell r="IZ70">
            <v>0</v>
          </cell>
          <cell r="JA70">
            <v>0</v>
          </cell>
          <cell r="JB70">
            <v>1</v>
          </cell>
          <cell r="JC70">
            <v>0</v>
          </cell>
          <cell r="JE70">
            <v>1</v>
          </cell>
          <cell r="JF70">
            <v>0</v>
          </cell>
          <cell r="JG70">
            <v>0</v>
          </cell>
          <cell r="JH70">
            <v>0</v>
          </cell>
          <cell r="JI70">
            <v>0</v>
          </cell>
          <cell r="JJ70">
            <v>0</v>
          </cell>
          <cell r="JK70">
            <v>0</v>
          </cell>
          <cell r="JL70">
            <v>0</v>
          </cell>
          <cell r="JO70" t="str">
            <v>Moins de 1 heure</v>
          </cell>
          <cell r="JP70" t="str">
            <v>Non</v>
          </cell>
          <cell r="KD70">
            <v>1</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V70">
            <v>1</v>
          </cell>
          <cell r="KW70">
            <v>0</v>
          </cell>
          <cell r="KX70">
            <v>0</v>
          </cell>
          <cell r="KY70">
            <v>1</v>
          </cell>
          <cell r="KZ70">
            <v>0</v>
          </cell>
          <cell r="LA70">
            <v>0</v>
          </cell>
          <cell r="LD70">
            <v>0</v>
          </cell>
          <cell r="LE70">
            <v>0</v>
          </cell>
          <cell r="LG70">
            <v>0</v>
          </cell>
          <cell r="LH70">
            <v>0</v>
          </cell>
          <cell r="LI70">
            <v>0</v>
          </cell>
          <cell r="LJ70">
            <v>0</v>
          </cell>
          <cell r="LK70">
            <v>0</v>
          </cell>
          <cell r="LL70">
            <v>0</v>
          </cell>
          <cell r="LM70">
            <v>0</v>
          </cell>
          <cell r="LN70">
            <v>0</v>
          </cell>
          <cell r="LQ70">
            <v>0</v>
          </cell>
          <cell r="LR70">
            <v>1</v>
          </cell>
          <cell r="LS70">
            <v>0</v>
          </cell>
          <cell r="LT70">
            <v>0</v>
          </cell>
          <cell r="LU70">
            <v>0</v>
          </cell>
          <cell r="LV70">
            <v>0</v>
          </cell>
          <cell r="LW70">
            <v>0</v>
          </cell>
          <cell r="LX70">
            <v>0</v>
          </cell>
          <cell r="LY70">
            <v>0</v>
          </cell>
          <cell r="LZ70">
            <v>0</v>
          </cell>
          <cell r="MA70">
            <v>0</v>
          </cell>
          <cell r="MB70">
            <v>0</v>
          </cell>
          <cell r="MC70">
            <v>0</v>
          </cell>
          <cell r="MD70">
            <v>0</v>
          </cell>
          <cell r="MG70">
            <v>0</v>
          </cell>
          <cell r="MH70">
            <v>1</v>
          </cell>
          <cell r="MI70">
            <v>1</v>
          </cell>
          <cell r="MJ70">
            <v>0</v>
          </cell>
          <cell r="MK70">
            <v>0</v>
          </cell>
          <cell r="ML70">
            <v>0</v>
          </cell>
          <cell r="MM70">
            <v>0</v>
          </cell>
          <cell r="MN70">
            <v>0</v>
          </cell>
          <cell r="MO70">
            <v>0</v>
          </cell>
          <cell r="MP70">
            <v>0</v>
          </cell>
          <cell r="MQ70">
            <v>0</v>
          </cell>
          <cell r="MR70">
            <v>0</v>
          </cell>
          <cell r="MS70">
            <v>0</v>
          </cell>
          <cell r="MT70">
            <v>0</v>
          </cell>
          <cell r="MU70">
            <v>0</v>
          </cell>
          <cell r="NH70">
            <v>1</v>
          </cell>
          <cell r="NN70">
            <v>3.7</v>
          </cell>
          <cell r="QR70">
            <v>22</v>
          </cell>
          <cell r="QS70">
            <v>6</v>
          </cell>
        </row>
        <row r="71">
          <cell r="F71" t="str">
            <v>Oui</v>
          </cell>
          <cell r="I71">
            <v>0</v>
          </cell>
          <cell r="AM71">
            <v>45170</v>
          </cell>
          <cell r="AN71" t="str">
            <v>Oui</v>
          </cell>
          <cell r="AQ71" t="str">
            <v>Résident / autochtone (pas déplacé depuis au moins 12 mois)</v>
          </cell>
          <cell r="AS71" t="str">
            <v>Non</v>
          </cell>
          <cell r="BE71">
            <v>0</v>
          </cell>
          <cell r="BF71">
            <v>0</v>
          </cell>
          <cell r="BH71">
            <v>2</v>
          </cell>
          <cell r="BI71">
            <v>1</v>
          </cell>
          <cell r="BK71">
            <v>4</v>
          </cell>
          <cell r="BL71">
            <v>1</v>
          </cell>
          <cell r="BN71">
            <v>1</v>
          </cell>
          <cell r="BO71">
            <v>1</v>
          </cell>
          <cell r="BQ71">
            <v>0</v>
          </cell>
          <cell r="BR71">
            <v>0</v>
          </cell>
          <cell r="CC71">
            <v>10</v>
          </cell>
          <cell r="CF71">
            <v>10</v>
          </cell>
          <cell r="DE71" t="str">
            <v>Agriculture de subsistance</v>
          </cell>
          <cell r="DG71" t="str">
            <v>Oui</v>
          </cell>
          <cell r="DI71" t="str">
            <v>Oui</v>
          </cell>
          <cell r="DL71" t="str">
            <v>Non</v>
          </cell>
          <cell r="DO71">
            <v>1</v>
          </cell>
          <cell r="DP71">
            <v>0</v>
          </cell>
          <cell r="DQ71">
            <v>0</v>
          </cell>
          <cell r="DR71">
            <v>0</v>
          </cell>
          <cell r="DS71">
            <v>1</v>
          </cell>
          <cell r="DT71">
            <v>1</v>
          </cell>
          <cell r="DU71">
            <v>0</v>
          </cell>
          <cell r="DV71">
            <v>0</v>
          </cell>
          <cell r="DW71">
            <v>0</v>
          </cell>
          <cell r="DX71">
            <v>0</v>
          </cell>
          <cell r="DY71">
            <v>0</v>
          </cell>
          <cell r="DZ71">
            <v>0</v>
          </cell>
          <cell r="EA71">
            <v>0</v>
          </cell>
          <cell r="EB71">
            <v>0</v>
          </cell>
          <cell r="EC71">
            <v>0</v>
          </cell>
          <cell r="ED71">
            <v>0</v>
          </cell>
          <cell r="EF71">
            <v>0</v>
          </cell>
          <cell r="EI71">
            <v>1</v>
          </cell>
          <cell r="EJ71">
            <v>1</v>
          </cell>
          <cell r="EK71">
            <v>2</v>
          </cell>
          <cell r="EL71">
            <v>2</v>
          </cell>
          <cell r="FP71" t="str">
            <v>Co-locataire (plusieurs ménages habitent sur une parcelle qu'ils louent)</v>
          </cell>
          <cell r="FR71" t="str">
            <v>Maison (construction non-durable délabrée)</v>
          </cell>
          <cell r="FU71" t="str">
            <v>Non</v>
          </cell>
          <cell r="GE71" t="str">
            <v>Non</v>
          </cell>
          <cell r="GH71" t="str">
            <v>Source non-améliorée (c'est à dire non-protégée de l'extérieur, p.ex. puits creusé non-couvert/traditionnel, source naturelle non-aménagée, etc.)</v>
          </cell>
          <cell r="GK71" t="str">
            <v>Oui</v>
          </cell>
          <cell r="GL71" t="str">
            <v>Oui</v>
          </cell>
          <cell r="GM71" t="str">
            <v>Oui</v>
          </cell>
          <cell r="GN71" t="str">
            <v>Oui</v>
          </cell>
          <cell r="GO71" t="str">
            <v>Moins de 30 minutes</v>
          </cell>
          <cell r="GQ71">
            <v>0</v>
          </cell>
          <cell r="GR71">
            <v>0</v>
          </cell>
          <cell r="GS71">
            <v>0</v>
          </cell>
          <cell r="GT71">
            <v>0</v>
          </cell>
          <cell r="GU71">
            <v>0</v>
          </cell>
          <cell r="GV71">
            <v>0</v>
          </cell>
          <cell r="GW71">
            <v>0</v>
          </cell>
          <cell r="GX71">
            <v>0</v>
          </cell>
          <cell r="GY71">
            <v>1</v>
          </cell>
          <cell r="GZ71">
            <v>1</v>
          </cell>
          <cell r="HA71">
            <v>0</v>
          </cell>
          <cell r="HB71">
            <v>0</v>
          </cell>
          <cell r="HM71" t="str">
            <v>Non</v>
          </cell>
          <cell r="HO71" t="str">
            <v>Pas d'installation sanitaire/défécation à l'air libre</v>
          </cell>
          <cell r="HU71" t="str">
            <v>Structure de santé (centre, clinique, hôpital, etc.)</v>
          </cell>
          <cell r="HW71" t="str">
            <v>Structure de santé (centre, clinique, hôpital, etc.)</v>
          </cell>
          <cell r="HY71" t="str">
            <v>Moins de 1 heure</v>
          </cell>
          <cell r="HZ71" t="str">
            <v>Non</v>
          </cell>
          <cell r="IB71" t="str">
            <v>Oui</v>
          </cell>
          <cell r="IC71" t="str">
            <v>Oui</v>
          </cell>
          <cell r="ID71" t="str">
            <v>Non</v>
          </cell>
          <cell r="IG71" t="str">
            <v>Oui</v>
          </cell>
          <cell r="II71" t="str">
            <v>Non</v>
          </cell>
          <cell r="IO71">
            <v>0</v>
          </cell>
          <cell r="IP71">
            <v>0</v>
          </cell>
          <cell r="IQ71">
            <v>0</v>
          </cell>
          <cell r="IR71">
            <v>0</v>
          </cell>
          <cell r="IS71">
            <v>0</v>
          </cell>
          <cell r="IT71">
            <v>1</v>
          </cell>
          <cell r="IU71">
            <v>0</v>
          </cell>
          <cell r="IW71">
            <v>0</v>
          </cell>
          <cell r="IX71">
            <v>0</v>
          </cell>
          <cell r="IY71">
            <v>0</v>
          </cell>
          <cell r="IZ71">
            <v>0</v>
          </cell>
          <cell r="JA71">
            <v>0</v>
          </cell>
          <cell r="JB71">
            <v>1</v>
          </cell>
          <cell r="JC71">
            <v>0</v>
          </cell>
          <cell r="JE71">
            <v>1</v>
          </cell>
          <cell r="JF71">
            <v>0</v>
          </cell>
          <cell r="JG71">
            <v>0</v>
          </cell>
          <cell r="JH71">
            <v>0</v>
          </cell>
          <cell r="JI71">
            <v>0</v>
          </cell>
          <cell r="JJ71">
            <v>0</v>
          </cell>
          <cell r="JK71">
            <v>0</v>
          </cell>
          <cell r="JL71">
            <v>0</v>
          </cell>
          <cell r="JO71" t="str">
            <v>Moins de 1 heure</v>
          </cell>
          <cell r="JP71" t="str">
            <v>Non</v>
          </cell>
          <cell r="JS71" t="str">
            <v>Tous</v>
          </cell>
          <cell r="JT71" t="str">
            <v>Aucune</v>
          </cell>
          <cell r="JU71" t="str">
            <v>Aucun</v>
          </cell>
          <cell r="JV71" t="str">
            <v>Aucune</v>
          </cell>
          <cell r="JZ71" t="str">
            <v>Manque de moyens pour payer l’école</v>
          </cell>
          <cell r="KD71">
            <v>1</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V71">
            <v>1</v>
          </cell>
          <cell r="KW71">
            <v>0</v>
          </cell>
          <cell r="KX71">
            <v>0</v>
          </cell>
          <cell r="KY71">
            <v>1</v>
          </cell>
          <cell r="KZ71">
            <v>1</v>
          </cell>
          <cell r="LA71">
            <v>0</v>
          </cell>
          <cell r="LD71">
            <v>0</v>
          </cell>
          <cell r="LE71">
            <v>0</v>
          </cell>
          <cell r="LG71">
            <v>0</v>
          </cell>
          <cell r="LH71">
            <v>0</v>
          </cell>
          <cell r="LI71">
            <v>0</v>
          </cell>
          <cell r="LJ71">
            <v>0</v>
          </cell>
          <cell r="LK71">
            <v>0</v>
          </cell>
          <cell r="LL71">
            <v>0</v>
          </cell>
          <cell r="LM71">
            <v>0</v>
          </cell>
          <cell r="LN71">
            <v>0</v>
          </cell>
          <cell r="LQ71">
            <v>0</v>
          </cell>
          <cell r="LR71">
            <v>1</v>
          </cell>
          <cell r="LS71">
            <v>0</v>
          </cell>
          <cell r="LT71">
            <v>0</v>
          </cell>
          <cell r="LU71">
            <v>0</v>
          </cell>
          <cell r="LV71">
            <v>0</v>
          </cell>
          <cell r="LW71">
            <v>1</v>
          </cell>
          <cell r="LX71">
            <v>0</v>
          </cell>
          <cell r="LY71">
            <v>0</v>
          </cell>
          <cell r="LZ71">
            <v>0</v>
          </cell>
          <cell r="MA71">
            <v>0</v>
          </cell>
          <cell r="MB71">
            <v>0</v>
          </cell>
          <cell r="MC71">
            <v>0</v>
          </cell>
          <cell r="MD71">
            <v>0</v>
          </cell>
          <cell r="MG71">
            <v>0</v>
          </cell>
          <cell r="MH71">
            <v>1</v>
          </cell>
          <cell r="MI71">
            <v>1</v>
          </cell>
          <cell r="MJ71">
            <v>0</v>
          </cell>
          <cell r="MK71">
            <v>0</v>
          </cell>
          <cell r="ML71">
            <v>0</v>
          </cell>
          <cell r="MM71">
            <v>0</v>
          </cell>
          <cell r="MN71">
            <v>0</v>
          </cell>
          <cell r="MO71">
            <v>0</v>
          </cell>
          <cell r="MP71">
            <v>0</v>
          </cell>
          <cell r="MQ71">
            <v>0</v>
          </cell>
          <cell r="MR71">
            <v>0</v>
          </cell>
          <cell r="MS71">
            <v>0</v>
          </cell>
          <cell r="MT71">
            <v>0</v>
          </cell>
          <cell r="MU71">
            <v>0</v>
          </cell>
          <cell r="NH71">
            <v>1</v>
          </cell>
          <cell r="NN71">
            <v>3.4</v>
          </cell>
          <cell r="QR71">
            <v>15</v>
          </cell>
          <cell r="QS71">
            <v>28</v>
          </cell>
        </row>
        <row r="72">
          <cell r="F72" t="str">
            <v>Oui</v>
          </cell>
          <cell r="I72">
            <v>0</v>
          </cell>
          <cell r="AM72">
            <v>45200</v>
          </cell>
          <cell r="AN72" t="str">
            <v>Oui</v>
          </cell>
          <cell r="AQ72" t="str">
            <v>Déplacé interne</v>
          </cell>
          <cell r="BE72">
            <v>0</v>
          </cell>
          <cell r="BF72">
            <v>0</v>
          </cell>
          <cell r="BH72">
            <v>2</v>
          </cell>
          <cell r="BI72">
            <v>0</v>
          </cell>
          <cell r="BK72">
            <v>0</v>
          </cell>
          <cell r="BL72">
            <v>0</v>
          </cell>
          <cell r="BN72">
            <v>1</v>
          </cell>
          <cell r="BO72">
            <v>1</v>
          </cell>
          <cell r="BQ72">
            <v>0</v>
          </cell>
          <cell r="BR72">
            <v>0</v>
          </cell>
          <cell r="CC72">
            <v>4</v>
          </cell>
          <cell r="CF72">
            <v>4</v>
          </cell>
          <cell r="DE72" t="str">
            <v>Travail journalier</v>
          </cell>
          <cell r="DG72" t="str">
            <v>Oui</v>
          </cell>
          <cell r="DI72" t="str">
            <v>Non</v>
          </cell>
          <cell r="DJ72" t="str">
            <v>Autre (préciser)</v>
          </cell>
          <cell r="DL72" t="str">
            <v>Non</v>
          </cell>
          <cell r="DO72">
            <v>0</v>
          </cell>
          <cell r="DP72">
            <v>0</v>
          </cell>
          <cell r="DQ72">
            <v>0</v>
          </cell>
          <cell r="DR72">
            <v>0</v>
          </cell>
          <cell r="DS72">
            <v>1</v>
          </cell>
          <cell r="DT72">
            <v>0</v>
          </cell>
          <cell r="DU72">
            <v>1</v>
          </cell>
          <cell r="DV72">
            <v>0</v>
          </cell>
          <cell r="DW72">
            <v>0</v>
          </cell>
          <cell r="DX72">
            <v>0</v>
          </cell>
          <cell r="DY72">
            <v>0</v>
          </cell>
          <cell r="DZ72">
            <v>0</v>
          </cell>
          <cell r="EA72">
            <v>0</v>
          </cell>
          <cell r="EB72">
            <v>0</v>
          </cell>
          <cell r="EC72">
            <v>0</v>
          </cell>
          <cell r="ED72">
            <v>0</v>
          </cell>
          <cell r="EF72">
            <v>0</v>
          </cell>
          <cell r="EI72">
            <v>1</v>
          </cell>
          <cell r="EJ72">
            <v>1</v>
          </cell>
          <cell r="FP72" t="str">
            <v>En famille d'accueil</v>
          </cell>
          <cell r="FR72" t="str">
            <v>Maison (construction non-durable délabrée)</v>
          </cell>
          <cell r="FU72" t="str">
            <v>Oui</v>
          </cell>
          <cell r="GE72" t="str">
            <v>Non</v>
          </cell>
          <cell r="GH72" t="str">
            <v>Source améliorée (c'est-à-dire protégée de l'extérieur, p.ex. eau courante/robinet, puits creusé couvert, puits à pompe/forage, camion-citerne/charrette avec citerne, Kiosque/échoppe/boutique à eau, eau en bouteille; eau en sachet, etc. et eau de pluie)</v>
          </cell>
          <cell r="GK72" t="str">
            <v>Oui</v>
          </cell>
          <cell r="GL72" t="str">
            <v>Oui</v>
          </cell>
          <cell r="GM72" t="str">
            <v>Oui</v>
          </cell>
          <cell r="GN72" t="str">
            <v>Oui</v>
          </cell>
          <cell r="GO72" t="str">
            <v>Moins de 30 minutes</v>
          </cell>
          <cell r="GQ72">
            <v>0</v>
          </cell>
          <cell r="GR72">
            <v>0</v>
          </cell>
          <cell r="GS72">
            <v>0</v>
          </cell>
          <cell r="GT72">
            <v>0</v>
          </cell>
          <cell r="GU72">
            <v>0</v>
          </cell>
          <cell r="GV72">
            <v>0</v>
          </cell>
          <cell r="GW72">
            <v>0</v>
          </cell>
          <cell r="GX72">
            <v>0</v>
          </cell>
          <cell r="GY72">
            <v>1</v>
          </cell>
          <cell r="GZ72">
            <v>0</v>
          </cell>
          <cell r="HA72">
            <v>0</v>
          </cell>
          <cell r="HB72">
            <v>0</v>
          </cell>
          <cell r="HM72" t="str">
            <v>Non</v>
          </cell>
          <cell r="HO72" t="str">
            <v>Pas d'installation sanitaire/défécation à l'air libre</v>
          </cell>
          <cell r="HU72" t="str">
            <v>Structure de santé (centre, clinique, hôpital, etc.)</v>
          </cell>
          <cell r="HW72" t="str">
            <v>Structure de santé (centre, clinique, hôpital, etc.)</v>
          </cell>
          <cell r="HY72" t="str">
            <v>Moins de 1 heure</v>
          </cell>
          <cell r="HZ72" t="str">
            <v>Non</v>
          </cell>
          <cell r="IB72" t="str">
            <v>Oui</v>
          </cell>
          <cell r="IC72" t="str">
            <v>Oui</v>
          </cell>
          <cell r="ID72" t="str">
            <v>Non</v>
          </cell>
          <cell r="IG72" t="str">
            <v>Non</v>
          </cell>
          <cell r="II72" t="str">
            <v>Non</v>
          </cell>
          <cell r="IO72">
            <v>0</v>
          </cell>
          <cell r="IP72">
            <v>0</v>
          </cell>
          <cell r="IQ72">
            <v>0</v>
          </cell>
          <cell r="IR72">
            <v>0</v>
          </cell>
          <cell r="IS72">
            <v>0</v>
          </cell>
          <cell r="IT72">
            <v>1</v>
          </cell>
          <cell r="IU72">
            <v>0</v>
          </cell>
          <cell r="IW72">
            <v>0</v>
          </cell>
          <cell r="IX72">
            <v>0</v>
          </cell>
          <cell r="IY72">
            <v>0</v>
          </cell>
          <cell r="IZ72">
            <v>0</v>
          </cell>
          <cell r="JA72">
            <v>0</v>
          </cell>
          <cell r="JB72">
            <v>1</v>
          </cell>
          <cell r="JC72">
            <v>0</v>
          </cell>
          <cell r="JE72">
            <v>1</v>
          </cell>
          <cell r="JF72">
            <v>0</v>
          </cell>
          <cell r="JG72">
            <v>0</v>
          </cell>
          <cell r="JH72">
            <v>0</v>
          </cell>
          <cell r="JI72">
            <v>0</v>
          </cell>
          <cell r="JJ72">
            <v>0</v>
          </cell>
          <cell r="JK72">
            <v>0</v>
          </cell>
          <cell r="JL72">
            <v>0</v>
          </cell>
          <cell r="JO72" t="str">
            <v>Moins de 1 heure</v>
          </cell>
          <cell r="JP72" t="str">
            <v>Non</v>
          </cell>
          <cell r="KD72">
            <v>1</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V72">
            <v>1</v>
          </cell>
          <cell r="KW72">
            <v>0</v>
          </cell>
          <cell r="KX72">
            <v>0</v>
          </cell>
          <cell r="KY72">
            <v>1</v>
          </cell>
          <cell r="KZ72">
            <v>0</v>
          </cell>
          <cell r="LA72">
            <v>0</v>
          </cell>
          <cell r="LD72">
            <v>0</v>
          </cell>
          <cell r="LE72">
            <v>0</v>
          </cell>
          <cell r="LG72">
            <v>0</v>
          </cell>
          <cell r="LH72">
            <v>0</v>
          </cell>
          <cell r="LI72">
            <v>0</v>
          </cell>
          <cell r="LJ72">
            <v>0</v>
          </cell>
          <cell r="LK72">
            <v>0</v>
          </cell>
          <cell r="LL72">
            <v>0</v>
          </cell>
          <cell r="LM72">
            <v>0</v>
          </cell>
          <cell r="LN72">
            <v>0</v>
          </cell>
          <cell r="LQ72">
            <v>0</v>
          </cell>
          <cell r="LR72">
            <v>1</v>
          </cell>
          <cell r="LS72">
            <v>0</v>
          </cell>
          <cell r="LT72">
            <v>0</v>
          </cell>
          <cell r="LU72">
            <v>0</v>
          </cell>
          <cell r="LV72">
            <v>0</v>
          </cell>
          <cell r="LW72">
            <v>0</v>
          </cell>
          <cell r="LX72">
            <v>0</v>
          </cell>
          <cell r="LY72">
            <v>0</v>
          </cell>
          <cell r="LZ72">
            <v>0</v>
          </cell>
          <cell r="MA72">
            <v>0</v>
          </cell>
          <cell r="MB72">
            <v>0</v>
          </cell>
          <cell r="MC72">
            <v>0</v>
          </cell>
          <cell r="MD72">
            <v>0</v>
          </cell>
          <cell r="MG72">
            <v>0</v>
          </cell>
          <cell r="MH72">
            <v>1</v>
          </cell>
          <cell r="MI72">
            <v>1</v>
          </cell>
          <cell r="MJ72">
            <v>0</v>
          </cell>
          <cell r="MK72">
            <v>0</v>
          </cell>
          <cell r="ML72">
            <v>0</v>
          </cell>
          <cell r="MM72">
            <v>0</v>
          </cell>
          <cell r="MN72">
            <v>0</v>
          </cell>
          <cell r="MO72">
            <v>0</v>
          </cell>
          <cell r="MP72">
            <v>0</v>
          </cell>
          <cell r="MQ72">
            <v>0</v>
          </cell>
          <cell r="MR72">
            <v>0</v>
          </cell>
          <cell r="MS72">
            <v>0</v>
          </cell>
          <cell r="MT72">
            <v>0</v>
          </cell>
          <cell r="MU72">
            <v>0</v>
          </cell>
          <cell r="NH72">
            <v>1</v>
          </cell>
          <cell r="NN72">
            <v>3.6</v>
          </cell>
          <cell r="QR72">
            <v>25</v>
          </cell>
          <cell r="QS72">
            <v>15</v>
          </cell>
        </row>
        <row r="73">
          <cell r="F73" t="str">
            <v>Oui</v>
          </cell>
          <cell r="I73">
            <v>0</v>
          </cell>
          <cell r="AM73">
            <v>45200</v>
          </cell>
          <cell r="AN73" t="str">
            <v>Oui</v>
          </cell>
          <cell r="AQ73" t="str">
            <v>Déplacé interne</v>
          </cell>
          <cell r="BE73">
            <v>0</v>
          </cell>
          <cell r="BF73">
            <v>0</v>
          </cell>
          <cell r="BH73">
            <v>1</v>
          </cell>
          <cell r="BI73">
            <v>0</v>
          </cell>
          <cell r="BK73">
            <v>0</v>
          </cell>
          <cell r="BL73">
            <v>0</v>
          </cell>
          <cell r="BN73">
            <v>1</v>
          </cell>
          <cell r="BO73">
            <v>1</v>
          </cell>
          <cell r="BQ73">
            <v>0</v>
          </cell>
          <cell r="BR73">
            <v>0</v>
          </cell>
          <cell r="CC73">
            <v>3</v>
          </cell>
          <cell r="CF73">
            <v>3</v>
          </cell>
          <cell r="DE73" t="str">
            <v>Travail journalier</v>
          </cell>
          <cell r="DG73" t="str">
            <v>Non</v>
          </cell>
          <cell r="DI73" t="str">
            <v>Oui</v>
          </cell>
          <cell r="DL73" t="str">
            <v>Non</v>
          </cell>
          <cell r="DO73">
            <v>0</v>
          </cell>
          <cell r="DP73">
            <v>0</v>
          </cell>
          <cell r="DQ73">
            <v>0</v>
          </cell>
          <cell r="DR73">
            <v>1</v>
          </cell>
          <cell r="DS73">
            <v>1</v>
          </cell>
          <cell r="DT73">
            <v>1</v>
          </cell>
          <cell r="DU73">
            <v>0</v>
          </cell>
          <cell r="DV73">
            <v>0</v>
          </cell>
          <cell r="DW73">
            <v>0</v>
          </cell>
          <cell r="DX73">
            <v>0</v>
          </cell>
          <cell r="DY73">
            <v>0</v>
          </cell>
          <cell r="DZ73">
            <v>0</v>
          </cell>
          <cell r="EA73">
            <v>0</v>
          </cell>
          <cell r="EB73">
            <v>0</v>
          </cell>
          <cell r="EC73">
            <v>0</v>
          </cell>
          <cell r="ED73">
            <v>0</v>
          </cell>
          <cell r="EF73">
            <v>0</v>
          </cell>
          <cell r="EI73">
            <v>1</v>
          </cell>
          <cell r="EJ73">
            <v>1</v>
          </cell>
          <cell r="FP73" t="str">
            <v>En famille d'accueil</v>
          </cell>
          <cell r="FR73" t="str">
            <v>Abri d'urgence (non-durable, construit à partir des matériaux disponibles en urgence)</v>
          </cell>
          <cell r="FU73" t="str">
            <v>Oui</v>
          </cell>
          <cell r="GE73" t="str">
            <v>Non</v>
          </cell>
          <cell r="GH73" t="str">
            <v>Eau de surface (p.ex. rivière, barrage, lac, mare, courant, canal, système d’irrigation, etc.)</v>
          </cell>
          <cell r="GK73" t="str">
            <v>Oui</v>
          </cell>
          <cell r="GL73" t="str">
            <v>Oui</v>
          </cell>
          <cell r="GM73" t="str">
            <v>Oui</v>
          </cell>
          <cell r="GN73" t="str">
            <v>Oui</v>
          </cell>
          <cell r="GO73" t="str">
            <v>Moins de 30 minutes</v>
          </cell>
          <cell r="GQ73">
            <v>0</v>
          </cell>
          <cell r="GR73">
            <v>0</v>
          </cell>
          <cell r="GS73">
            <v>0</v>
          </cell>
          <cell r="GT73">
            <v>0</v>
          </cell>
          <cell r="GU73">
            <v>0</v>
          </cell>
          <cell r="GV73">
            <v>0</v>
          </cell>
          <cell r="GW73">
            <v>0</v>
          </cell>
          <cell r="GX73">
            <v>0</v>
          </cell>
          <cell r="GY73">
            <v>1</v>
          </cell>
          <cell r="GZ73">
            <v>1</v>
          </cell>
          <cell r="HA73">
            <v>0</v>
          </cell>
          <cell r="HB73">
            <v>0</v>
          </cell>
          <cell r="HM73" t="str">
            <v>Non</v>
          </cell>
          <cell r="HO73" t="str">
            <v>Pas d'installation sanitaire/défécation à l'air libre</v>
          </cell>
          <cell r="HU73" t="str">
            <v>Reste à la maison / se soigne soi-même</v>
          </cell>
          <cell r="HW73" t="str">
            <v>Reste à la maison / se soigne soi-même</v>
          </cell>
          <cell r="HY73" t="str">
            <v>Moins de 1 heure</v>
          </cell>
          <cell r="HZ73" t="str">
            <v>Non</v>
          </cell>
          <cell r="IB73" t="str">
            <v>Non</v>
          </cell>
          <cell r="IC73" t="str">
            <v>Non</v>
          </cell>
          <cell r="ID73" t="str">
            <v>Non</v>
          </cell>
          <cell r="IG73" t="str">
            <v>Non</v>
          </cell>
          <cell r="II73" t="str">
            <v>Non</v>
          </cell>
          <cell r="IO73">
            <v>0</v>
          </cell>
          <cell r="IP73">
            <v>0</v>
          </cell>
          <cell r="IQ73">
            <v>0</v>
          </cell>
          <cell r="IR73">
            <v>0</v>
          </cell>
          <cell r="IS73">
            <v>1</v>
          </cell>
          <cell r="IT73">
            <v>0</v>
          </cell>
          <cell r="IU73">
            <v>0</v>
          </cell>
          <cell r="IW73">
            <v>0</v>
          </cell>
          <cell r="IX73">
            <v>0</v>
          </cell>
          <cell r="IY73">
            <v>0</v>
          </cell>
          <cell r="IZ73">
            <v>0</v>
          </cell>
          <cell r="JA73">
            <v>0</v>
          </cell>
          <cell r="JB73">
            <v>0</v>
          </cell>
          <cell r="JC73">
            <v>1</v>
          </cell>
          <cell r="JE73">
            <v>1</v>
          </cell>
          <cell r="JF73">
            <v>0</v>
          </cell>
          <cell r="JG73">
            <v>0</v>
          </cell>
          <cell r="JH73">
            <v>0</v>
          </cell>
          <cell r="JI73">
            <v>0</v>
          </cell>
          <cell r="JJ73">
            <v>0</v>
          </cell>
          <cell r="JK73">
            <v>0</v>
          </cell>
          <cell r="JL73">
            <v>0</v>
          </cell>
          <cell r="JO73" t="str">
            <v>Moins de 1 heure</v>
          </cell>
          <cell r="JP73" t="str">
            <v>Non</v>
          </cell>
          <cell r="KD73">
            <v>1</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V73">
            <v>1</v>
          </cell>
          <cell r="KW73">
            <v>0</v>
          </cell>
          <cell r="KX73">
            <v>0</v>
          </cell>
          <cell r="KY73">
            <v>1</v>
          </cell>
          <cell r="KZ73">
            <v>1</v>
          </cell>
          <cell r="LA73">
            <v>0</v>
          </cell>
          <cell r="LD73">
            <v>0</v>
          </cell>
          <cell r="LE73">
            <v>0</v>
          </cell>
          <cell r="LG73">
            <v>0</v>
          </cell>
          <cell r="LH73">
            <v>0</v>
          </cell>
          <cell r="LI73">
            <v>0</v>
          </cell>
          <cell r="LJ73">
            <v>0</v>
          </cell>
          <cell r="LK73">
            <v>0</v>
          </cell>
          <cell r="LL73">
            <v>0</v>
          </cell>
          <cell r="LM73">
            <v>0</v>
          </cell>
          <cell r="LN73">
            <v>0</v>
          </cell>
          <cell r="LQ73">
            <v>0</v>
          </cell>
          <cell r="LR73">
            <v>1</v>
          </cell>
          <cell r="LS73">
            <v>0</v>
          </cell>
          <cell r="LT73">
            <v>0</v>
          </cell>
          <cell r="LU73">
            <v>0</v>
          </cell>
          <cell r="LV73">
            <v>0</v>
          </cell>
          <cell r="LW73">
            <v>1</v>
          </cell>
          <cell r="LX73">
            <v>0</v>
          </cell>
          <cell r="LY73">
            <v>0</v>
          </cell>
          <cell r="LZ73">
            <v>0</v>
          </cell>
          <cell r="MA73">
            <v>0</v>
          </cell>
          <cell r="MB73">
            <v>0</v>
          </cell>
          <cell r="MC73">
            <v>0</v>
          </cell>
          <cell r="MD73">
            <v>0</v>
          </cell>
          <cell r="MG73">
            <v>0</v>
          </cell>
          <cell r="MH73">
            <v>0</v>
          </cell>
          <cell r="MI73">
            <v>1</v>
          </cell>
          <cell r="MJ73">
            <v>0</v>
          </cell>
          <cell r="MK73">
            <v>0</v>
          </cell>
          <cell r="ML73">
            <v>0</v>
          </cell>
          <cell r="MM73">
            <v>0</v>
          </cell>
          <cell r="MN73">
            <v>1</v>
          </cell>
          <cell r="MO73">
            <v>0</v>
          </cell>
          <cell r="MP73">
            <v>0</v>
          </cell>
          <cell r="MQ73">
            <v>0</v>
          </cell>
          <cell r="MR73">
            <v>0</v>
          </cell>
          <cell r="MS73">
            <v>0</v>
          </cell>
          <cell r="MT73">
            <v>0</v>
          </cell>
          <cell r="MU73">
            <v>0</v>
          </cell>
          <cell r="NH73">
            <v>1</v>
          </cell>
          <cell r="NN73">
            <v>3.6</v>
          </cell>
          <cell r="QR73">
            <v>11</v>
          </cell>
          <cell r="QS73">
            <v>35</v>
          </cell>
        </row>
        <row r="74">
          <cell r="F74" t="str">
            <v>Oui</v>
          </cell>
          <cell r="I74">
            <v>0</v>
          </cell>
          <cell r="AM74">
            <v>45017</v>
          </cell>
          <cell r="AN74" t="str">
            <v>Oui</v>
          </cell>
          <cell r="AQ74" t="str">
            <v>Résident / autochtone (pas déplacé depuis au moins 12 mois)</v>
          </cell>
          <cell r="AS74" t="str">
            <v>Oui</v>
          </cell>
          <cell r="BE74">
            <v>0</v>
          </cell>
          <cell r="BF74">
            <v>0</v>
          </cell>
          <cell r="BH74">
            <v>2</v>
          </cell>
          <cell r="BI74">
            <v>1</v>
          </cell>
          <cell r="BK74">
            <v>0</v>
          </cell>
          <cell r="BL74">
            <v>1</v>
          </cell>
          <cell r="BN74">
            <v>1</v>
          </cell>
          <cell r="BO74">
            <v>1</v>
          </cell>
          <cell r="BQ74">
            <v>0</v>
          </cell>
          <cell r="BR74">
            <v>0</v>
          </cell>
          <cell r="CC74">
            <v>6</v>
          </cell>
          <cell r="CF74">
            <v>6</v>
          </cell>
          <cell r="DE74" t="str">
            <v>Travail journalier</v>
          </cell>
          <cell r="DG74" t="str">
            <v>Non</v>
          </cell>
          <cell r="DI74" t="str">
            <v>Non</v>
          </cell>
          <cell r="DJ74" t="str">
            <v>Autre (préciser)</v>
          </cell>
          <cell r="DL74" t="str">
            <v>Non</v>
          </cell>
          <cell r="DO74">
            <v>1</v>
          </cell>
          <cell r="DP74">
            <v>0</v>
          </cell>
          <cell r="DQ74">
            <v>0</v>
          </cell>
          <cell r="DR74">
            <v>1</v>
          </cell>
          <cell r="DS74">
            <v>0</v>
          </cell>
          <cell r="DT74">
            <v>0</v>
          </cell>
          <cell r="DU74">
            <v>0</v>
          </cell>
          <cell r="DV74">
            <v>0</v>
          </cell>
          <cell r="DW74">
            <v>0</v>
          </cell>
          <cell r="DX74">
            <v>0</v>
          </cell>
          <cell r="DY74">
            <v>0</v>
          </cell>
          <cell r="DZ74">
            <v>0</v>
          </cell>
          <cell r="EA74">
            <v>0</v>
          </cell>
          <cell r="EB74">
            <v>0</v>
          </cell>
          <cell r="EC74">
            <v>0</v>
          </cell>
          <cell r="ED74">
            <v>0</v>
          </cell>
          <cell r="EF74">
            <v>3</v>
          </cell>
          <cell r="EI74">
            <v>1</v>
          </cell>
          <cell r="EJ74">
            <v>1</v>
          </cell>
          <cell r="EK74">
            <v>2</v>
          </cell>
          <cell r="EL74">
            <v>2</v>
          </cell>
          <cell r="FP74" t="str">
            <v>Co-locataire (plusieurs ménages habitent sur une parcelle qu'ils louent)</v>
          </cell>
          <cell r="FR74" t="str">
            <v>Maison (construction durable)</v>
          </cell>
          <cell r="FU74" t="str">
            <v>Non</v>
          </cell>
          <cell r="GE74" t="str">
            <v>Non</v>
          </cell>
          <cell r="GH74" t="str">
            <v>Source améliorée (c'est-à-dire protégée de l'extérieur, p.ex. eau courante/robinet, puits creusé couvert, puits à pompe/forage, camion-citerne/charrette avec citerne, Kiosque/échoppe/boutique à eau, eau en bouteille; eau en sachet, etc. et eau de pluie)</v>
          </cell>
          <cell r="GK74" t="str">
            <v>Oui</v>
          </cell>
          <cell r="GL74" t="str">
            <v>Oui</v>
          </cell>
          <cell r="GM74" t="str">
            <v>Oui</v>
          </cell>
          <cell r="GN74" t="str">
            <v>Oui</v>
          </cell>
          <cell r="GO74" t="str">
            <v>Moins de 30 minutes</v>
          </cell>
          <cell r="GQ74">
            <v>0</v>
          </cell>
          <cell r="GR74">
            <v>0</v>
          </cell>
          <cell r="GS74">
            <v>0</v>
          </cell>
          <cell r="GT74">
            <v>0</v>
          </cell>
          <cell r="GU74">
            <v>0</v>
          </cell>
          <cell r="GV74">
            <v>0</v>
          </cell>
          <cell r="GW74">
            <v>0</v>
          </cell>
          <cell r="GX74">
            <v>0</v>
          </cell>
          <cell r="GY74">
            <v>1</v>
          </cell>
          <cell r="GZ74">
            <v>0</v>
          </cell>
          <cell r="HA74">
            <v>0</v>
          </cell>
          <cell r="HB74">
            <v>0</v>
          </cell>
          <cell r="HM74" t="str">
            <v>Non</v>
          </cell>
          <cell r="HO74" t="str">
            <v>Installation sanitaire non-améliorée (c’est-à-dire qui n'empêchent pas le contact extérieur avec les excréments, p.ex. latrine à fosse ouverte/sans dalle, latrines traditionnelles, etc.)</v>
          </cell>
          <cell r="HQ74" t="str">
            <v>Non</v>
          </cell>
          <cell r="HR74" t="str">
            <v>Non</v>
          </cell>
          <cell r="HU74" t="str">
            <v>Structure de santé (centre, clinique, hôpital, etc.)</v>
          </cell>
          <cell r="HW74" t="str">
            <v>Structure de santé (centre, clinique, hôpital, etc.)</v>
          </cell>
          <cell r="HY74" t="str">
            <v>Moins de 1 heure</v>
          </cell>
          <cell r="HZ74" t="str">
            <v>Non</v>
          </cell>
          <cell r="IB74" t="str">
            <v>Oui</v>
          </cell>
          <cell r="IC74" t="str">
            <v>Oui</v>
          </cell>
          <cell r="ID74" t="str">
            <v>Oui</v>
          </cell>
          <cell r="IG74" t="str">
            <v>Non</v>
          </cell>
          <cell r="II74" t="str">
            <v>Non</v>
          </cell>
          <cell r="IO74">
            <v>0</v>
          </cell>
          <cell r="IP74">
            <v>0</v>
          </cell>
          <cell r="IQ74">
            <v>0</v>
          </cell>
          <cell r="IR74">
            <v>0</v>
          </cell>
          <cell r="IS74">
            <v>0</v>
          </cell>
          <cell r="IT74">
            <v>1</v>
          </cell>
          <cell r="IU74">
            <v>0</v>
          </cell>
          <cell r="IW74">
            <v>0</v>
          </cell>
          <cell r="IX74">
            <v>0</v>
          </cell>
          <cell r="IY74">
            <v>0</v>
          </cell>
          <cell r="IZ74">
            <v>0</v>
          </cell>
          <cell r="JA74">
            <v>0</v>
          </cell>
          <cell r="JB74">
            <v>1</v>
          </cell>
          <cell r="JC74">
            <v>0</v>
          </cell>
          <cell r="JE74">
            <v>1</v>
          </cell>
          <cell r="JF74">
            <v>0</v>
          </cell>
          <cell r="JG74">
            <v>0</v>
          </cell>
          <cell r="JH74">
            <v>0</v>
          </cell>
          <cell r="JI74">
            <v>0</v>
          </cell>
          <cell r="JJ74">
            <v>0</v>
          </cell>
          <cell r="JK74">
            <v>0</v>
          </cell>
          <cell r="JL74">
            <v>0</v>
          </cell>
          <cell r="JO74" t="str">
            <v>Moins de 1 heure</v>
          </cell>
          <cell r="JP74" t="str">
            <v>Non</v>
          </cell>
          <cell r="JT74" t="str">
            <v>Aucune</v>
          </cell>
          <cell r="JV74" t="str">
            <v>Aucune</v>
          </cell>
          <cell r="JZ74" t="str">
            <v>Manque de moyens pour payer l’école</v>
          </cell>
          <cell r="KD74">
            <v>1</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V74">
            <v>1</v>
          </cell>
          <cell r="KW74">
            <v>0</v>
          </cell>
          <cell r="KX74">
            <v>0</v>
          </cell>
          <cell r="KY74">
            <v>1</v>
          </cell>
          <cell r="KZ74">
            <v>0</v>
          </cell>
          <cell r="LA74">
            <v>0</v>
          </cell>
          <cell r="LD74">
            <v>0</v>
          </cell>
          <cell r="LE74">
            <v>1</v>
          </cell>
          <cell r="LG74">
            <v>0</v>
          </cell>
          <cell r="LH74">
            <v>0</v>
          </cell>
          <cell r="LI74">
            <v>0</v>
          </cell>
          <cell r="LJ74">
            <v>0</v>
          </cell>
          <cell r="LK74">
            <v>0</v>
          </cell>
          <cell r="LL74">
            <v>0</v>
          </cell>
          <cell r="LM74">
            <v>0</v>
          </cell>
          <cell r="LN74">
            <v>0</v>
          </cell>
          <cell r="LQ74">
            <v>0</v>
          </cell>
          <cell r="LR74">
            <v>1</v>
          </cell>
          <cell r="LS74">
            <v>0</v>
          </cell>
          <cell r="LT74">
            <v>0</v>
          </cell>
          <cell r="LU74">
            <v>0</v>
          </cell>
          <cell r="LV74">
            <v>0</v>
          </cell>
          <cell r="LW74">
            <v>0</v>
          </cell>
          <cell r="LX74">
            <v>0</v>
          </cell>
          <cell r="LY74">
            <v>0</v>
          </cell>
          <cell r="LZ74">
            <v>0</v>
          </cell>
          <cell r="MA74">
            <v>0</v>
          </cell>
          <cell r="MB74">
            <v>0</v>
          </cell>
          <cell r="MC74">
            <v>0</v>
          </cell>
          <cell r="MD74">
            <v>0</v>
          </cell>
          <cell r="MG74">
            <v>1</v>
          </cell>
          <cell r="MH74">
            <v>1</v>
          </cell>
          <cell r="MI74">
            <v>1</v>
          </cell>
          <cell r="MJ74">
            <v>0</v>
          </cell>
          <cell r="MK74">
            <v>0</v>
          </cell>
          <cell r="ML74">
            <v>0</v>
          </cell>
          <cell r="MM74">
            <v>0</v>
          </cell>
          <cell r="MN74">
            <v>0</v>
          </cell>
          <cell r="MO74">
            <v>0</v>
          </cell>
          <cell r="MP74">
            <v>0</v>
          </cell>
          <cell r="MQ74">
            <v>0</v>
          </cell>
          <cell r="MR74">
            <v>0</v>
          </cell>
          <cell r="MS74">
            <v>0</v>
          </cell>
          <cell r="MT74">
            <v>0</v>
          </cell>
          <cell r="MU74">
            <v>0</v>
          </cell>
          <cell r="NH74">
            <v>1</v>
          </cell>
          <cell r="NN74">
            <v>2.6</v>
          </cell>
          <cell r="QR74">
            <v>21</v>
          </cell>
          <cell r="QS74">
            <v>0</v>
          </cell>
        </row>
        <row r="75">
          <cell r="F75" t="str">
            <v>Oui</v>
          </cell>
          <cell r="I75">
            <v>0</v>
          </cell>
          <cell r="AM75">
            <v>45200</v>
          </cell>
          <cell r="AN75" t="str">
            <v>Oui</v>
          </cell>
          <cell r="AQ75" t="str">
            <v>Déplacé interne</v>
          </cell>
          <cell r="BE75">
            <v>0</v>
          </cell>
          <cell r="BF75">
            <v>0</v>
          </cell>
          <cell r="BH75">
            <v>2</v>
          </cell>
          <cell r="BI75">
            <v>0</v>
          </cell>
          <cell r="BK75">
            <v>2</v>
          </cell>
          <cell r="BL75">
            <v>1</v>
          </cell>
          <cell r="BN75">
            <v>1</v>
          </cell>
          <cell r="BO75">
            <v>2</v>
          </cell>
          <cell r="BQ75">
            <v>0</v>
          </cell>
          <cell r="BR75">
            <v>1</v>
          </cell>
          <cell r="CC75">
            <v>9</v>
          </cell>
          <cell r="CF75">
            <v>9</v>
          </cell>
          <cell r="DE75" t="str">
            <v>Travail journalier</v>
          </cell>
          <cell r="DG75" t="str">
            <v>Non</v>
          </cell>
          <cell r="DI75" t="str">
            <v>Non</v>
          </cell>
          <cell r="DJ75" t="str">
            <v>Autre (préciser)</v>
          </cell>
          <cell r="DL75" t="str">
            <v>Non</v>
          </cell>
          <cell r="DO75">
            <v>0</v>
          </cell>
          <cell r="DP75">
            <v>0</v>
          </cell>
          <cell r="DQ75">
            <v>1</v>
          </cell>
          <cell r="DR75">
            <v>0</v>
          </cell>
          <cell r="DS75">
            <v>1</v>
          </cell>
          <cell r="DT75">
            <v>0</v>
          </cell>
          <cell r="DU75">
            <v>0</v>
          </cell>
          <cell r="DV75">
            <v>0</v>
          </cell>
          <cell r="DW75">
            <v>0</v>
          </cell>
          <cell r="DX75">
            <v>0</v>
          </cell>
          <cell r="DY75">
            <v>0</v>
          </cell>
          <cell r="DZ75">
            <v>0</v>
          </cell>
          <cell r="EA75">
            <v>0</v>
          </cell>
          <cell r="EB75">
            <v>0</v>
          </cell>
          <cell r="EC75">
            <v>0</v>
          </cell>
          <cell r="ED75">
            <v>0</v>
          </cell>
          <cell r="EF75">
            <v>0</v>
          </cell>
          <cell r="EI75">
            <v>1</v>
          </cell>
          <cell r="EJ75">
            <v>1</v>
          </cell>
          <cell r="EK75">
            <v>1</v>
          </cell>
          <cell r="EL75">
            <v>1</v>
          </cell>
          <cell r="FP75" t="str">
            <v>En famille d'accueil</v>
          </cell>
          <cell r="FR75" t="str">
            <v>Maison (construction durable)</v>
          </cell>
          <cell r="FU75" t="str">
            <v>Non</v>
          </cell>
          <cell r="GE75" t="str">
            <v>Non</v>
          </cell>
          <cell r="GH75" t="str">
            <v>Source améliorée (c'est-à-dire protégée de l'extérieur, p.ex. eau courante/robinet, puits creusé couvert, puits à pompe/forage, camion-citerne/charrette avec citerne, Kiosque/échoppe/boutique à eau, eau en bouteille; eau en sachet, etc. et eau de pluie)</v>
          </cell>
          <cell r="GK75" t="str">
            <v>Oui</v>
          </cell>
          <cell r="GL75" t="str">
            <v>Oui</v>
          </cell>
          <cell r="GM75" t="str">
            <v>Oui</v>
          </cell>
          <cell r="GN75" t="str">
            <v>Oui</v>
          </cell>
          <cell r="GO75" t="str">
            <v>Moins de 30 minutes</v>
          </cell>
          <cell r="GQ75">
            <v>0</v>
          </cell>
          <cell r="GR75">
            <v>0</v>
          </cell>
          <cell r="GS75">
            <v>0</v>
          </cell>
          <cell r="GT75">
            <v>0</v>
          </cell>
          <cell r="GU75">
            <v>0</v>
          </cell>
          <cell r="GV75">
            <v>0</v>
          </cell>
          <cell r="GW75">
            <v>0</v>
          </cell>
          <cell r="GX75">
            <v>0</v>
          </cell>
          <cell r="GY75">
            <v>1</v>
          </cell>
          <cell r="GZ75">
            <v>0</v>
          </cell>
          <cell r="HA75">
            <v>0</v>
          </cell>
          <cell r="HB75">
            <v>0</v>
          </cell>
          <cell r="HM75" t="str">
            <v>Non</v>
          </cell>
          <cell r="HO75" t="str">
            <v>Installation sanitaire non-améliorée (c’est-à-dire qui n'empêchent pas le contact extérieur avec les excréments, p.ex. latrine à fosse ouverte/sans dalle, latrines traditionnelles, etc.)</v>
          </cell>
          <cell r="HQ75" t="str">
            <v>Non</v>
          </cell>
          <cell r="HR75" t="str">
            <v>Oui</v>
          </cell>
          <cell r="HU75" t="str">
            <v>Structure de santé (centre, clinique, hôpital, etc.)</v>
          </cell>
          <cell r="HW75" t="str">
            <v>Structure de santé (centre, clinique, hôpital, etc.)</v>
          </cell>
          <cell r="HY75" t="str">
            <v>Moins de 1 heure</v>
          </cell>
          <cell r="HZ75" t="str">
            <v>Non</v>
          </cell>
          <cell r="IB75" t="str">
            <v>Oui</v>
          </cell>
          <cell r="IC75" t="str">
            <v>Oui</v>
          </cell>
          <cell r="ID75" t="str">
            <v>Oui</v>
          </cell>
          <cell r="IG75" t="str">
            <v>Non</v>
          </cell>
          <cell r="II75" t="str">
            <v>Oui</v>
          </cell>
          <cell r="IK75">
            <v>0</v>
          </cell>
          <cell r="IL75">
            <v>1</v>
          </cell>
          <cell r="IM75">
            <v>0</v>
          </cell>
          <cell r="IO75">
            <v>0</v>
          </cell>
          <cell r="IP75">
            <v>0</v>
          </cell>
          <cell r="IQ75">
            <v>0</v>
          </cell>
          <cell r="IR75">
            <v>0</v>
          </cell>
          <cell r="IS75">
            <v>0</v>
          </cell>
          <cell r="IT75">
            <v>1</v>
          </cell>
          <cell r="IU75">
            <v>0</v>
          </cell>
          <cell r="IW75">
            <v>0</v>
          </cell>
          <cell r="IX75">
            <v>0</v>
          </cell>
          <cell r="IY75">
            <v>0</v>
          </cell>
          <cell r="IZ75">
            <v>0</v>
          </cell>
          <cell r="JA75">
            <v>0</v>
          </cell>
          <cell r="JB75">
            <v>1</v>
          </cell>
          <cell r="JC75">
            <v>0</v>
          </cell>
          <cell r="JE75">
            <v>1</v>
          </cell>
          <cell r="JF75">
            <v>0</v>
          </cell>
          <cell r="JG75">
            <v>0</v>
          </cell>
          <cell r="JH75">
            <v>0</v>
          </cell>
          <cell r="JI75">
            <v>0</v>
          </cell>
          <cell r="JJ75">
            <v>0</v>
          </cell>
          <cell r="JK75">
            <v>0</v>
          </cell>
          <cell r="JL75">
            <v>0</v>
          </cell>
          <cell r="JO75" t="str">
            <v>Au moins une heure</v>
          </cell>
          <cell r="JP75" t="str">
            <v>Non</v>
          </cell>
          <cell r="JS75" t="str">
            <v>Aucun</v>
          </cell>
          <cell r="JT75" t="str">
            <v>Aucune</v>
          </cell>
          <cell r="JU75" t="str">
            <v>Aucun</v>
          </cell>
          <cell r="JV75" t="str">
            <v>Aucune</v>
          </cell>
          <cell r="JZ75" t="str">
            <v>Interruption suite à un déplacement / retour</v>
          </cell>
          <cell r="KD75">
            <v>1</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V75">
            <v>0</v>
          </cell>
          <cell r="KW75">
            <v>0</v>
          </cell>
          <cell r="KX75">
            <v>0</v>
          </cell>
          <cell r="KY75">
            <v>1</v>
          </cell>
          <cell r="KZ75">
            <v>0</v>
          </cell>
          <cell r="LA75">
            <v>0</v>
          </cell>
          <cell r="LD75">
            <v>0</v>
          </cell>
          <cell r="LE75">
            <v>1</v>
          </cell>
          <cell r="LG75">
            <v>0</v>
          </cell>
          <cell r="LH75">
            <v>0</v>
          </cell>
          <cell r="LI75">
            <v>0</v>
          </cell>
          <cell r="LJ75">
            <v>0</v>
          </cell>
          <cell r="LK75">
            <v>0</v>
          </cell>
          <cell r="LL75">
            <v>0</v>
          </cell>
          <cell r="LM75">
            <v>0</v>
          </cell>
          <cell r="LN75">
            <v>0</v>
          </cell>
          <cell r="LQ75">
            <v>0</v>
          </cell>
          <cell r="LR75">
            <v>1</v>
          </cell>
          <cell r="LS75">
            <v>0</v>
          </cell>
          <cell r="LT75">
            <v>0</v>
          </cell>
          <cell r="LU75">
            <v>0</v>
          </cell>
          <cell r="LV75">
            <v>0</v>
          </cell>
          <cell r="LW75">
            <v>0</v>
          </cell>
          <cell r="LX75">
            <v>0</v>
          </cell>
          <cell r="LY75">
            <v>0</v>
          </cell>
          <cell r="LZ75">
            <v>0</v>
          </cell>
          <cell r="MA75">
            <v>0</v>
          </cell>
          <cell r="MB75">
            <v>0</v>
          </cell>
          <cell r="MC75">
            <v>0</v>
          </cell>
          <cell r="MD75">
            <v>0</v>
          </cell>
          <cell r="MG75">
            <v>0</v>
          </cell>
          <cell r="MH75">
            <v>0</v>
          </cell>
          <cell r="MI75">
            <v>1</v>
          </cell>
          <cell r="MJ75">
            <v>0</v>
          </cell>
          <cell r="MK75">
            <v>0</v>
          </cell>
          <cell r="ML75">
            <v>0</v>
          </cell>
          <cell r="MM75">
            <v>0</v>
          </cell>
          <cell r="MN75">
            <v>0</v>
          </cell>
          <cell r="MO75">
            <v>0</v>
          </cell>
          <cell r="MP75">
            <v>0</v>
          </cell>
          <cell r="MQ75">
            <v>0</v>
          </cell>
          <cell r="MR75">
            <v>0</v>
          </cell>
          <cell r="MS75">
            <v>0</v>
          </cell>
          <cell r="MT75">
            <v>0</v>
          </cell>
          <cell r="MU75">
            <v>0</v>
          </cell>
          <cell r="NH75">
            <v>1</v>
          </cell>
          <cell r="NN75">
            <v>3.8</v>
          </cell>
          <cell r="QR75">
            <v>18</v>
          </cell>
          <cell r="QS75">
            <v>17</v>
          </cell>
        </row>
        <row r="76">
          <cell r="F76" t="str">
            <v>Oui</v>
          </cell>
          <cell r="I76">
            <v>0</v>
          </cell>
          <cell r="AM76">
            <v>45170</v>
          </cell>
          <cell r="AN76" t="str">
            <v>Oui</v>
          </cell>
          <cell r="AQ76" t="str">
            <v>Déplacé interne</v>
          </cell>
          <cell r="BE76">
            <v>0</v>
          </cell>
          <cell r="BF76">
            <v>0</v>
          </cell>
          <cell r="BH76">
            <v>1</v>
          </cell>
          <cell r="BI76">
            <v>0</v>
          </cell>
          <cell r="BK76">
            <v>3</v>
          </cell>
          <cell r="BL76">
            <v>2</v>
          </cell>
          <cell r="BN76">
            <v>1</v>
          </cell>
          <cell r="BO76">
            <v>1</v>
          </cell>
          <cell r="BQ76">
            <v>0</v>
          </cell>
          <cell r="BR76">
            <v>0</v>
          </cell>
          <cell r="CC76">
            <v>8</v>
          </cell>
          <cell r="CF76">
            <v>8</v>
          </cell>
          <cell r="DE76" t="str">
            <v>Travail journalier</v>
          </cell>
          <cell r="DG76" t="str">
            <v>Oui</v>
          </cell>
          <cell r="DI76" t="str">
            <v>Oui</v>
          </cell>
          <cell r="DL76" t="str">
            <v>Non</v>
          </cell>
          <cell r="DO76">
            <v>0</v>
          </cell>
          <cell r="DP76">
            <v>0</v>
          </cell>
          <cell r="DQ76">
            <v>0</v>
          </cell>
          <cell r="DR76">
            <v>0</v>
          </cell>
          <cell r="DS76">
            <v>1</v>
          </cell>
          <cell r="DT76">
            <v>1</v>
          </cell>
          <cell r="DU76">
            <v>0</v>
          </cell>
          <cell r="DV76">
            <v>0</v>
          </cell>
          <cell r="DW76">
            <v>0</v>
          </cell>
          <cell r="DX76">
            <v>0</v>
          </cell>
          <cell r="DY76">
            <v>0</v>
          </cell>
          <cell r="DZ76">
            <v>0</v>
          </cell>
          <cell r="EA76">
            <v>0</v>
          </cell>
          <cell r="EB76">
            <v>0</v>
          </cell>
          <cell r="EC76">
            <v>0</v>
          </cell>
          <cell r="ED76">
            <v>0</v>
          </cell>
          <cell r="EF76">
            <v>1</v>
          </cell>
          <cell r="EI76">
            <v>1</v>
          </cell>
          <cell r="EJ76">
            <v>1</v>
          </cell>
          <cell r="EK76">
            <v>2</v>
          </cell>
          <cell r="EL76">
            <v>2</v>
          </cell>
          <cell r="FP76" t="str">
            <v>En famille d'accueil</v>
          </cell>
          <cell r="FR76" t="str">
            <v>Maison (construction non-durable délabrée)</v>
          </cell>
          <cell r="FU76" t="str">
            <v>Oui</v>
          </cell>
          <cell r="GE76" t="str">
            <v>Non</v>
          </cell>
          <cell r="GH76" t="str">
            <v>Eau de surface (p.ex. rivière, barrage, lac, mare, courant, canal, système d’irrigation, etc.)</v>
          </cell>
          <cell r="GK76" t="str">
            <v>Oui</v>
          </cell>
          <cell r="GL76" t="str">
            <v>Oui</v>
          </cell>
          <cell r="GM76" t="str">
            <v>Oui</v>
          </cell>
          <cell r="GN76" t="str">
            <v>Non</v>
          </cell>
          <cell r="GO76" t="str">
            <v>Moins de 30 minutes</v>
          </cell>
          <cell r="GQ76">
            <v>0</v>
          </cell>
          <cell r="GR76">
            <v>0</v>
          </cell>
          <cell r="GS76">
            <v>0</v>
          </cell>
          <cell r="GT76">
            <v>0</v>
          </cell>
          <cell r="GU76">
            <v>0</v>
          </cell>
          <cell r="GV76">
            <v>0</v>
          </cell>
          <cell r="GW76">
            <v>0</v>
          </cell>
          <cell r="GX76">
            <v>0</v>
          </cell>
          <cell r="GY76">
            <v>1</v>
          </cell>
          <cell r="GZ76">
            <v>1</v>
          </cell>
          <cell r="HA76">
            <v>0</v>
          </cell>
          <cell r="HB76">
            <v>0</v>
          </cell>
          <cell r="HM76" t="str">
            <v>Non</v>
          </cell>
          <cell r="HO76" t="str">
            <v>Installation sanitaire non-améliorée (c’est-à-dire qui n'empêchent pas le contact extérieur avec les excréments, p.ex. latrine à fosse ouverte/sans dalle, latrines traditionnelles, etc.)</v>
          </cell>
          <cell r="HQ76" t="str">
            <v>Non</v>
          </cell>
          <cell r="HR76" t="str">
            <v>Oui</v>
          </cell>
          <cell r="HU76" t="str">
            <v>Structure de santé (centre, clinique, hôpital, etc.)</v>
          </cell>
          <cell r="HW76" t="str">
            <v>Structure de santé (centre, clinique, hôpital, etc.)</v>
          </cell>
          <cell r="HY76" t="str">
            <v>Moins de 1 heure</v>
          </cell>
          <cell r="HZ76" t="str">
            <v>Non</v>
          </cell>
          <cell r="IB76" t="str">
            <v>Oui</v>
          </cell>
          <cell r="IC76" t="str">
            <v>Oui</v>
          </cell>
          <cell r="ID76" t="str">
            <v>Non</v>
          </cell>
          <cell r="IG76" t="str">
            <v>Non</v>
          </cell>
          <cell r="II76" t="str">
            <v>Non</v>
          </cell>
          <cell r="IO76">
            <v>0</v>
          </cell>
          <cell r="IP76">
            <v>0</v>
          </cell>
          <cell r="IQ76">
            <v>0</v>
          </cell>
          <cell r="IR76">
            <v>0</v>
          </cell>
          <cell r="IS76">
            <v>1</v>
          </cell>
          <cell r="IT76">
            <v>0</v>
          </cell>
          <cell r="IU76">
            <v>0</v>
          </cell>
          <cell r="IW76">
            <v>0</v>
          </cell>
          <cell r="IX76">
            <v>0</v>
          </cell>
          <cell r="IY76">
            <v>0</v>
          </cell>
          <cell r="IZ76">
            <v>0</v>
          </cell>
          <cell r="JA76">
            <v>1</v>
          </cell>
          <cell r="JB76">
            <v>0</v>
          </cell>
          <cell r="JC76">
            <v>0</v>
          </cell>
          <cell r="JE76">
            <v>1</v>
          </cell>
          <cell r="JF76">
            <v>0</v>
          </cell>
          <cell r="JG76">
            <v>0</v>
          </cell>
          <cell r="JH76">
            <v>0</v>
          </cell>
          <cell r="JI76">
            <v>0</v>
          </cell>
          <cell r="JJ76">
            <v>0</v>
          </cell>
          <cell r="JK76">
            <v>0</v>
          </cell>
          <cell r="JL76">
            <v>0</v>
          </cell>
          <cell r="JO76" t="str">
            <v>Moins de 1 heure</v>
          </cell>
          <cell r="JP76" t="str">
            <v>Non</v>
          </cell>
          <cell r="JS76" t="str">
            <v>Certains mais pas tous</v>
          </cell>
          <cell r="JT76" t="str">
            <v>Certaines mais pas toutes</v>
          </cell>
          <cell r="JU76" t="str">
            <v>Aucun</v>
          </cell>
          <cell r="JV76" t="str">
            <v>Aucune</v>
          </cell>
          <cell r="JZ76" t="str">
            <v>Manque de moyens pour payer l’école</v>
          </cell>
          <cell r="KD76">
            <v>1</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V76">
            <v>1</v>
          </cell>
          <cell r="KW76">
            <v>0</v>
          </cell>
          <cell r="KX76">
            <v>0</v>
          </cell>
          <cell r="KY76">
            <v>1</v>
          </cell>
          <cell r="KZ76">
            <v>1</v>
          </cell>
          <cell r="LA76">
            <v>0</v>
          </cell>
          <cell r="LD76">
            <v>0</v>
          </cell>
          <cell r="LE76">
            <v>0</v>
          </cell>
          <cell r="LG76">
            <v>0</v>
          </cell>
          <cell r="LH76">
            <v>0</v>
          </cell>
          <cell r="LI76">
            <v>0</v>
          </cell>
          <cell r="LJ76">
            <v>0</v>
          </cell>
          <cell r="LK76">
            <v>0</v>
          </cell>
          <cell r="LL76">
            <v>0</v>
          </cell>
          <cell r="LM76">
            <v>0</v>
          </cell>
          <cell r="LN76">
            <v>0</v>
          </cell>
          <cell r="LQ76">
            <v>0</v>
          </cell>
          <cell r="LR76">
            <v>1</v>
          </cell>
          <cell r="LS76">
            <v>0</v>
          </cell>
          <cell r="LT76">
            <v>0</v>
          </cell>
          <cell r="LU76">
            <v>0</v>
          </cell>
          <cell r="LV76">
            <v>0</v>
          </cell>
          <cell r="LW76">
            <v>1</v>
          </cell>
          <cell r="LX76">
            <v>0</v>
          </cell>
          <cell r="LY76">
            <v>0</v>
          </cell>
          <cell r="LZ76">
            <v>0</v>
          </cell>
          <cell r="MA76">
            <v>0</v>
          </cell>
          <cell r="MB76">
            <v>0</v>
          </cell>
          <cell r="MC76">
            <v>0</v>
          </cell>
          <cell r="MD76">
            <v>0</v>
          </cell>
          <cell r="MG76">
            <v>1</v>
          </cell>
          <cell r="MH76">
            <v>0</v>
          </cell>
          <cell r="MI76">
            <v>1</v>
          </cell>
          <cell r="MJ76">
            <v>1</v>
          </cell>
          <cell r="MK76">
            <v>0</v>
          </cell>
          <cell r="ML76">
            <v>0</v>
          </cell>
          <cell r="MM76">
            <v>0</v>
          </cell>
          <cell r="MN76">
            <v>0</v>
          </cell>
          <cell r="MO76">
            <v>0</v>
          </cell>
          <cell r="MP76">
            <v>0</v>
          </cell>
          <cell r="MQ76">
            <v>0</v>
          </cell>
          <cell r="MR76">
            <v>0</v>
          </cell>
          <cell r="MS76">
            <v>0</v>
          </cell>
          <cell r="MT76">
            <v>0</v>
          </cell>
          <cell r="MU76">
            <v>0</v>
          </cell>
          <cell r="NH76">
            <v>1</v>
          </cell>
          <cell r="NN76">
            <v>4</v>
          </cell>
          <cell r="QR76">
            <v>13</v>
          </cell>
          <cell r="QS76">
            <v>32</v>
          </cell>
        </row>
        <row r="77">
          <cell r="F77" t="str">
            <v>Oui</v>
          </cell>
          <cell r="I77">
            <v>0</v>
          </cell>
          <cell r="AM77">
            <v>45108</v>
          </cell>
          <cell r="AN77" t="str">
            <v>Oui</v>
          </cell>
          <cell r="AQ77" t="str">
            <v>Déplacé interne</v>
          </cell>
          <cell r="BE77">
            <v>0</v>
          </cell>
          <cell r="BF77">
            <v>0</v>
          </cell>
          <cell r="BH77">
            <v>1</v>
          </cell>
          <cell r="BI77">
            <v>0</v>
          </cell>
          <cell r="BK77">
            <v>6</v>
          </cell>
          <cell r="BL77">
            <v>0</v>
          </cell>
          <cell r="BN77">
            <v>1</v>
          </cell>
          <cell r="BO77">
            <v>1</v>
          </cell>
          <cell r="BQ77">
            <v>0</v>
          </cell>
          <cell r="BR77">
            <v>0</v>
          </cell>
          <cell r="CC77">
            <v>9</v>
          </cell>
          <cell r="CF77">
            <v>9</v>
          </cell>
          <cell r="DE77" t="str">
            <v>Travail journalier</v>
          </cell>
          <cell r="DG77" t="str">
            <v>Oui</v>
          </cell>
          <cell r="DI77" t="str">
            <v>Oui</v>
          </cell>
          <cell r="DL77" t="str">
            <v>Non</v>
          </cell>
          <cell r="DO77">
            <v>0</v>
          </cell>
          <cell r="DP77">
            <v>0</v>
          </cell>
          <cell r="DQ77">
            <v>0</v>
          </cell>
          <cell r="DR77">
            <v>1</v>
          </cell>
          <cell r="DS77">
            <v>1</v>
          </cell>
          <cell r="DT77">
            <v>1</v>
          </cell>
          <cell r="DU77">
            <v>0</v>
          </cell>
          <cell r="DV77">
            <v>0</v>
          </cell>
          <cell r="DW77">
            <v>0</v>
          </cell>
          <cell r="DX77">
            <v>0</v>
          </cell>
          <cell r="DY77">
            <v>0</v>
          </cell>
          <cell r="DZ77">
            <v>0</v>
          </cell>
          <cell r="EA77">
            <v>0</v>
          </cell>
          <cell r="EB77">
            <v>0</v>
          </cell>
          <cell r="EC77">
            <v>0</v>
          </cell>
          <cell r="ED77">
            <v>0</v>
          </cell>
          <cell r="EF77">
            <v>0</v>
          </cell>
          <cell r="EI77">
            <v>1</v>
          </cell>
          <cell r="EJ77">
            <v>2</v>
          </cell>
          <cell r="EK77">
            <v>2</v>
          </cell>
          <cell r="EL77">
            <v>2</v>
          </cell>
          <cell r="FP77" t="str">
            <v>En famille d'accueil</v>
          </cell>
          <cell r="FR77" t="str">
            <v>Maison (construction non-durable délabrée)</v>
          </cell>
          <cell r="FU77" t="str">
            <v>Non</v>
          </cell>
          <cell r="GE77" t="str">
            <v>Non</v>
          </cell>
          <cell r="GH77" t="str">
            <v>Source non-améliorée (c'est à dire non-protégée de l'extérieur, p.ex. puits creusé non-couvert/traditionnel, source naturelle non-aménagée, etc.)</v>
          </cell>
          <cell r="GK77" t="str">
            <v>Oui</v>
          </cell>
          <cell r="GL77" t="str">
            <v>Oui</v>
          </cell>
          <cell r="GM77" t="str">
            <v>Oui</v>
          </cell>
          <cell r="GN77" t="str">
            <v>Oui</v>
          </cell>
          <cell r="GO77" t="str">
            <v>Moins de 30 minutes</v>
          </cell>
          <cell r="GQ77">
            <v>0</v>
          </cell>
          <cell r="GR77">
            <v>0</v>
          </cell>
          <cell r="GS77">
            <v>0</v>
          </cell>
          <cell r="GT77">
            <v>0</v>
          </cell>
          <cell r="GU77">
            <v>0</v>
          </cell>
          <cell r="GV77">
            <v>0</v>
          </cell>
          <cell r="GW77">
            <v>0</v>
          </cell>
          <cell r="GX77">
            <v>0</v>
          </cell>
          <cell r="GY77">
            <v>1</v>
          </cell>
          <cell r="GZ77">
            <v>1</v>
          </cell>
          <cell r="HA77">
            <v>0</v>
          </cell>
          <cell r="HB77">
            <v>0</v>
          </cell>
          <cell r="HM77" t="str">
            <v>Non</v>
          </cell>
          <cell r="HO77" t="str">
            <v>Pas d'installation sanitaire/défécation à l'air libre</v>
          </cell>
          <cell r="HU77" t="str">
            <v>Structure de santé (centre, clinique, hôpital, etc.)</v>
          </cell>
          <cell r="HW77" t="str">
            <v>Structure de santé (centre, clinique, hôpital, etc.)</v>
          </cell>
          <cell r="HY77" t="str">
            <v>Moins de 1 heure</v>
          </cell>
          <cell r="HZ77" t="str">
            <v>Non</v>
          </cell>
          <cell r="IB77" t="str">
            <v>Non</v>
          </cell>
          <cell r="IC77" t="str">
            <v>Non</v>
          </cell>
          <cell r="ID77" t="str">
            <v>Non</v>
          </cell>
          <cell r="IG77" t="str">
            <v>Non</v>
          </cell>
          <cell r="II77" t="str">
            <v>Non</v>
          </cell>
          <cell r="IO77">
            <v>0</v>
          </cell>
          <cell r="IP77">
            <v>0</v>
          </cell>
          <cell r="IQ77">
            <v>0</v>
          </cell>
          <cell r="IR77">
            <v>0</v>
          </cell>
          <cell r="IS77">
            <v>1</v>
          </cell>
          <cell r="IT77">
            <v>0</v>
          </cell>
          <cell r="IU77">
            <v>0</v>
          </cell>
          <cell r="IW77">
            <v>0</v>
          </cell>
          <cell r="IX77">
            <v>0</v>
          </cell>
          <cell r="IY77">
            <v>0</v>
          </cell>
          <cell r="IZ77">
            <v>0</v>
          </cell>
          <cell r="JA77">
            <v>0</v>
          </cell>
          <cell r="JB77">
            <v>1</v>
          </cell>
          <cell r="JC77">
            <v>0</v>
          </cell>
          <cell r="JE77">
            <v>1</v>
          </cell>
          <cell r="JF77">
            <v>0</v>
          </cell>
          <cell r="JG77">
            <v>0</v>
          </cell>
          <cell r="JH77">
            <v>0</v>
          </cell>
          <cell r="JI77">
            <v>0</v>
          </cell>
          <cell r="JJ77">
            <v>0</v>
          </cell>
          <cell r="JK77">
            <v>0</v>
          </cell>
          <cell r="JL77">
            <v>0</v>
          </cell>
          <cell r="JO77" t="str">
            <v>Moins de 1 heure</v>
          </cell>
          <cell r="JP77" t="str">
            <v>Non</v>
          </cell>
          <cell r="JS77" t="str">
            <v>Aucun</v>
          </cell>
          <cell r="JU77" t="str">
            <v>Aucun</v>
          </cell>
          <cell r="JZ77" t="str">
            <v>Interruption suite à un déplacement / retour</v>
          </cell>
          <cell r="KD77">
            <v>1</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V77">
            <v>1</v>
          </cell>
          <cell r="KW77">
            <v>0</v>
          </cell>
          <cell r="KX77">
            <v>0</v>
          </cell>
          <cell r="KY77">
            <v>1</v>
          </cell>
          <cell r="KZ77">
            <v>1</v>
          </cell>
          <cell r="LA77">
            <v>0</v>
          </cell>
          <cell r="LD77">
            <v>0</v>
          </cell>
          <cell r="LE77">
            <v>0</v>
          </cell>
          <cell r="LG77">
            <v>0</v>
          </cell>
          <cell r="LH77">
            <v>0</v>
          </cell>
          <cell r="LI77">
            <v>0</v>
          </cell>
          <cell r="LJ77">
            <v>0</v>
          </cell>
          <cell r="LK77">
            <v>0</v>
          </cell>
          <cell r="LL77">
            <v>0</v>
          </cell>
          <cell r="LM77">
            <v>0</v>
          </cell>
          <cell r="LN77">
            <v>0</v>
          </cell>
          <cell r="LQ77">
            <v>0</v>
          </cell>
          <cell r="LR77">
            <v>1</v>
          </cell>
          <cell r="LS77">
            <v>0</v>
          </cell>
          <cell r="LT77">
            <v>0</v>
          </cell>
          <cell r="LU77">
            <v>0</v>
          </cell>
          <cell r="LV77">
            <v>0</v>
          </cell>
          <cell r="LW77">
            <v>1</v>
          </cell>
          <cell r="LX77">
            <v>0</v>
          </cell>
          <cell r="LY77">
            <v>0</v>
          </cell>
          <cell r="LZ77">
            <v>0</v>
          </cell>
          <cell r="MA77">
            <v>0</v>
          </cell>
          <cell r="MB77">
            <v>0</v>
          </cell>
          <cell r="MC77">
            <v>0</v>
          </cell>
          <cell r="MD77">
            <v>0</v>
          </cell>
          <cell r="MG77">
            <v>0</v>
          </cell>
          <cell r="MH77">
            <v>1</v>
          </cell>
          <cell r="MI77">
            <v>1</v>
          </cell>
          <cell r="MJ77">
            <v>0</v>
          </cell>
          <cell r="MK77">
            <v>0</v>
          </cell>
          <cell r="ML77">
            <v>0</v>
          </cell>
          <cell r="MM77">
            <v>0</v>
          </cell>
          <cell r="MN77">
            <v>0</v>
          </cell>
          <cell r="MO77">
            <v>0</v>
          </cell>
          <cell r="MP77">
            <v>0</v>
          </cell>
          <cell r="MQ77">
            <v>0</v>
          </cell>
          <cell r="MR77">
            <v>0</v>
          </cell>
          <cell r="MS77">
            <v>0</v>
          </cell>
          <cell r="MT77">
            <v>0</v>
          </cell>
          <cell r="MU77">
            <v>0</v>
          </cell>
          <cell r="NH77">
            <v>1</v>
          </cell>
          <cell r="NN77">
            <v>3.8</v>
          </cell>
          <cell r="QR77">
            <v>16</v>
          </cell>
          <cell r="QS77">
            <v>33</v>
          </cell>
        </row>
        <row r="78">
          <cell r="F78" t="str">
            <v>Oui</v>
          </cell>
          <cell r="I78">
            <v>0</v>
          </cell>
          <cell r="AM78">
            <v>45200</v>
          </cell>
          <cell r="AN78" t="str">
            <v>Oui</v>
          </cell>
          <cell r="AQ78" t="str">
            <v>Déplacé interne</v>
          </cell>
          <cell r="BE78">
            <v>0</v>
          </cell>
          <cell r="BF78">
            <v>0</v>
          </cell>
          <cell r="BH78">
            <v>0</v>
          </cell>
          <cell r="BI78">
            <v>0</v>
          </cell>
          <cell r="BK78">
            <v>1</v>
          </cell>
          <cell r="BL78">
            <v>1</v>
          </cell>
          <cell r="BN78">
            <v>1</v>
          </cell>
          <cell r="BO78">
            <v>1</v>
          </cell>
          <cell r="BQ78">
            <v>0</v>
          </cell>
          <cell r="BR78">
            <v>0</v>
          </cell>
          <cell r="CC78">
            <v>4</v>
          </cell>
          <cell r="CF78">
            <v>4</v>
          </cell>
          <cell r="DE78" t="str">
            <v>Travail journalier</v>
          </cell>
          <cell r="DG78" t="str">
            <v>Oui</v>
          </cell>
          <cell r="DI78" t="str">
            <v>Non</v>
          </cell>
          <cell r="DJ78" t="str">
            <v>Autre (préciser)</v>
          </cell>
          <cell r="DL78" t="str">
            <v>Non</v>
          </cell>
          <cell r="DO78">
            <v>0</v>
          </cell>
          <cell r="DP78">
            <v>0</v>
          </cell>
          <cell r="DQ78">
            <v>0</v>
          </cell>
          <cell r="DR78">
            <v>0</v>
          </cell>
          <cell r="DS78">
            <v>1</v>
          </cell>
          <cell r="DT78">
            <v>0</v>
          </cell>
          <cell r="DU78">
            <v>0</v>
          </cell>
          <cell r="DV78">
            <v>0</v>
          </cell>
          <cell r="DW78">
            <v>0</v>
          </cell>
          <cell r="DX78">
            <v>0</v>
          </cell>
          <cell r="DY78">
            <v>0</v>
          </cell>
          <cell r="DZ78">
            <v>0</v>
          </cell>
          <cell r="EA78">
            <v>0</v>
          </cell>
          <cell r="EB78">
            <v>0</v>
          </cell>
          <cell r="EC78">
            <v>0</v>
          </cell>
          <cell r="ED78">
            <v>0</v>
          </cell>
          <cell r="EF78">
            <v>0</v>
          </cell>
          <cell r="EI78">
            <v>1</v>
          </cell>
          <cell r="EJ78">
            <v>1</v>
          </cell>
          <cell r="EK78">
            <v>1</v>
          </cell>
          <cell r="EL78">
            <v>1</v>
          </cell>
          <cell r="FP78" t="str">
            <v>En famille d'accueil</v>
          </cell>
          <cell r="FR78" t="str">
            <v>Maison (construction non-durable délabrée)</v>
          </cell>
          <cell r="FU78" t="str">
            <v>Non</v>
          </cell>
          <cell r="GE78" t="str">
            <v>Non</v>
          </cell>
          <cell r="GH78" t="str">
            <v>Source améliorée (c'est-à-dire protégée de l'extérieur, p.ex. eau courante/robinet, puits creusé couvert, puits à pompe/forage, camion-citerne/charrette avec citerne, Kiosque/échoppe/boutique à eau, eau en bouteille; eau en sachet, etc. et eau de pluie)</v>
          </cell>
          <cell r="GK78" t="str">
            <v>Oui</v>
          </cell>
          <cell r="GL78" t="str">
            <v>Oui</v>
          </cell>
          <cell r="GM78" t="str">
            <v>Oui</v>
          </cell>
          <cell r="GN78" t="str">
            <v>Oui</v>
          </cell>
          <cell r="GO78" t="str">
            <v>Moins de 30 minutes</v>
          </cell>
          <cell r="GQ78">
            <v>0</v>
          </cell>
          <cell r="GR78">
            <v>0</v>
          </cell>
          <cell r="GS78">
            <v>0</v>
          </cell>
          <cell r="GT78">
            <v>0</v>
          </cell>
          <cell r="GU78">
            <v>0</v>
          </cell>
          <cell r="GV78">
            <v>0</v>
          </cell>
          <cell r="GW78">
            <v>0</v>
          </cell>
          <cell r="GX78">
            <v>0</v>
          </cell>
          <cell r="GY78">
            <v>1</v>
          </cell>
          <cell r="GZ78">
            <v>0</v>
          </cell>
          <cell r="HA78">
            <v>0</v>
          </cell>
          <cell r="HB78">
            <v>0</v>
          </cell>
          <cell r="HM78" t="str">
            <v>Non</v>
          </cell>
          <cell r="HO78" t="str">
            <v>Installation sanitaire non-améliorée (c’est-à-dire qui n'empêchent pas le contact extérieur avec les excréments, p.ex. latrine à fosse ouverte/sans dalle, latrines traditionnelles, etc.)</v>
          </cell>
          <cell r="HQ78" t="str">
            <v>Non</v>
          </cell>
          <cell r="HR78" t="str">
            <v>Oui</v>
          </cell>
          <cell r="HU78" t="str">
            <v>Structure de santé (centre, clinique, hôpital, etc.)</v>
          </cell>
          <cell r="HW78" t="str">
            <v>Structure de santé (centre, clinique, hôpital, etc.)</v>
          </cell>
          <cell r="HY78" t="str">
            <v>Moins de 1 heure</v>
          </cell>
          <cell r="HZ78" t="str">
            <v>Non</v>
          </cell>
          <cell r="IG78" t="str">
            <v>Non</v>
          </cell>
          <cell r="II78" t="str">
            <v>Non</v>
          </cell>
          <cell r="IO78">
            <v>0</v>
          </cell>
          <cell r="IP78">
            <v>0</v>
          </cell>
          <cell r="IQ78">
            <v>0</v>
          </cell>
          <cell r="IR78">
            <v>0</v>
          </cell>
          <cell r="IS78">
            <v>0</v>
          </cell>
          <cell r="IT78">
            <v>1</v>
          </cell>
          <cell r="IU78">
            <v>0</v>
          </cell>
          <cell r="IW78">
            <v>0</v>
          </cell>
          <cell r="IX78">
            <v>0</v>
          </cell>
          <cell r="IY78">
            <v>0</v>
          </cell>
          <cell r="IZ78">
            <v>0</v>
          </cell>
          <cell r="JA78">
            <v>0</v>
          </cell>
          <cell r="JB78">
            <v>1</v>
          </cell>
          <cell r="JC78">
            <v>0</v>
          </cell>
          <cell r="JE78">
            <v>1</v>
          </cell>
          <cell r="JF78">
            <v>0</v>
          </cell>
          <cell r="JG78">
            <v>0</v>
          </cell>
          <cell r="JH78">
            <v>0</v>
          </cell>
          <cell r="JI78">
            <v>0</v>
          </cell>
          <cell r="JJ78">
            <v>0</v>
          </cell>
          <cell r="JK78">
            <v>0</v>
          </cell>
          <cell r="JL78">
            <v>0</v>
          </cell>
          <cell r="JO78" t="str">
            <v>Moins de 1 heure</v>
          </cell>
          <cell r="JP78" t="str">
            <v>Non</v>
          </cell>
          <cell r="JS78" t="str">
            <v>Pas de garçons de cet âge dans le ménage</v>
          </cell>
          <cell r="JT78" t="str">
            <v>Pas de filles de cet âge dans le ménage</v>
          </cell>
          <cell r="JU78" t="str">
            <v>Pas de garçons de cet âge dans le ménage</v>
          </cell>
          <cell r="JV78" t="str">
            <v>Pas de filles de cet âge dans le ménage</v>
          </cell>
          <cell r="KD78">
            <v>1</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V78">
            <v>1</v>
          </cell>
          <cell r="KW78">
            <v>0</v>
          </cell>
          <cell r="KX78">
            <v>0</v>
          </cell>
          <cell r="KY78">
            <v>1</v>
          </cell>
          <cell r="KZ78">
            <v>0</v>
          </cell>
          <cell r="LA78">
            <v>0</v>
          </cell>
          <cell r="LD78">
            <v>0</v>
          </cell>
          <cell r="LE78">
            <v>0</v>
          </cell>
          <cell r="LG78">
            <v>0</v>
          </cell>
          <cell r="LH78">
            <v>0</v>
          </cell>
          <cell r="LI78">
            <v>0</v>
          </cell>
          <cell r="LJ78">
            <v>0</v>
          </cell>
          <cell r="LK78">
            <v>0</v>
          </cell>
          <cell r="LL78">
            <v>0</v>
          </cell>
          <cell r="LM78">
            <v>0</v>
          </cell>
          <cell r="LN78">
            <v>1</v>
          </cell>
          <cell r="LQ78">
            <v>0</v>
          </cell>
          <cell r="LR78">
            <v>1</v>
          </cell>
          <cell r="LS78">
            <v>0</v>
          </cell>
          <cell r="LT78">
            <v>0</v>
          </cell>
          <cell r="LU78">
            <v>0</v>
          </cell>
          <cell r="LV78">
            <v>0</v>
          </cell>
          <cell r="LW78">
            <v>0</v>
          </cell>
          <cell r="LX78">
            <v>0</v>
          </cell>
          <cell r="LY78">
            <v>0</v>
          </cell>
          <cell r="LZ78">
            <v>0</v>
          </cell>
          <cell r="MA78">
            <v>0</v>
          </cell>
          <cell r="MB78">
            <v>0</v>
          </cell>
          <cell r="MC78">
            <v>0</v>
          </cell>
          <cell r="MD78">
            <v>0</v>
          </cell>
          <cell r="MG78">
            <v>0</v>
          </cell>
          <cell r="MH78">
            <v>0</v>
          </cell>
          <cell r="MI78">
            <v>1</v>
          </cell>
          <cell r="MJ78">
            <v>0</v>
          </cell>
          <cell r="MK78">
            <v>0</v>
          </cell>
          <cell r="ML78">
            <v>0</v>
          </cell>
          <cell r="MM78">
            <v>0</v>
          </cell>
          <cell r="MN78">
            <v>0</v>
          </cell>
          <cell r="MO78">
            <v>0</v>
          </cell>
          <cell r="MP78">
            <v>0</v>
          </cell>
          <cell r="MQ78">
            <v>0</v>
          </cell>
          <cell r="MR78">
            <v>0</v>
          </cell>
          <cell r="MS78">
            <v>0</v>
          </cell>
          <cell r="MT78">
            <v>0</v>
          </cell>
          <cell r="MU78">
            <v>0</v>
          </cell>
          <cell r="NH78">
            <v>1</v>
          </cell>
          <cell r="NN78">
            <v>2.4</v>
          </cell>
          <cell r="QR78">
            <v>21</v>
          </cell>
          <cell r="QS78">
            <v>31</v>
          </cell>
        </row>
        <row r="79">
          <cell r="F79" t="str">
            <v>Oui</v>
          </cell>
          <cell r="I79">
            <v>0</v>
          </cell>
          <cell r="AM79">
            <v>45108</v>
          </cell>
          <cell r="AN79" t="str">
            <v>Oui</v>
          </cell>
          <cell r="AQ79" t="str">
            <v>Déplacé interne</v>
          </cell>
          <cell r="BE79">
            <v>0</v>
          </cell>
          <cell r="BF79">
            <v>0</v>
          </cell>
          <cell r="BH79">
            <v>1</v>
          </cell>
          <cell r="BI79">
            <v>0</v>
          </cell>
          <cell r="BK79">
            <v>4</v>
          </cell>
          <cell r="BL79">
            <v>3</v>
          </cell>
          <cell r="BN79">
            <v>0</v>
          </cell>
          <cell r="BO79">
            <v>1</v>
          </cell>
          <cell r="BQ79">
            <v>0</v>
          </cell>
          <cell r="BR79">
            <v>0</v>
          </cell>
          <cell r="CC79">
            <v>9</v>
          </cell>
          <cell r="CF79">
            <v>9</v>
          </cell>
          <cell r="DE79" t="str">
            <v>Travail journalier</v>
          </cell>
          <cell r="DG79" t="str">
            <v>Oui</v>
          </cell>
          <cell r="DI79" t="str">
            <v>Oui</v>
          </cell>
          <cell r="DL79" t="str">
            <v>Non</v>
          </cell>
          <cell r="DO79">
            <v>0</v>
          </cell>
          <cell r="DP79">
            <v>0</v>
          </cell>
          <cell r="DQ79">
            <v>1</v>
          </cell>
          <cell r="DR79">
            <v>0</v>
          </cell>
          <cell r="DS79">
            <v>1</v>
          </cell>
          <cell r="DT79">
            <v>1</v>
          </cell>
          <cell r="DU79">
            <v>0</v>
          </cell>
          <cell r="DV79">
            <v>0</v>
          </cell>
          <cell r="DW79">
            <v>0</v>
          </cell>
          <cell r="DX79">
            <v>0</v>
          </cell>
          <cell r="DY79">
            <v>0</v>
          </cell>
          <cell r="DZ79">
            <v>0</v>
          </cell>
          <cell r="EA79">
            <v>0</v>
          </cell>
          <cell r="EB79">
            <v>0</v>
          </cell>
          <cell r="EC79">
            <v>0</v>
          </cell>
          <cell r="ED79">
            <v>0</v>
          </cell>
          <cell r="EF79">
            <v>0</v>
          </cell>
          <cell r="EI79">
            <v>0</v>
          </cell>
          <cell r="EJ79">
            <v>1</v>
          </cell>
          <cell r="EK79">
            <v>2</v>
          </cell>
          <cell r="EL79">
            <v>2</v>
          </cell>
          <cell r="FP79" t="str">
            <v>En famille d'accueil</v>
          </cell>
          <cell r="FR79" t="str">
            <v>Abri d'urgence (non-durable, construit à partir des matériaux disponibles en urgence)</v>
          </cell>
          <cell r="FU79" t="str">
            <v>Oui</v>
          </cell>
          <cell r="GE79" t="str">
            <v>Non</v>
          </cell>
          <cell r="GH79" t="str">
            <v>Source non-améliorée (c'est à dire non-protégée de l'extérieur, p.ex. puits creusé non-couvert/traditionnel, source naturelle non-aménagée, etc.)</v>
          </cell>
          <cell r="GK79" t="str">
            <v>Oui</v>
          </cell>
          <cell r="GL79" t="str">
            <v>Oui</v>
          </cell>
          <cell r="GM79" t="str">
            <v>Oui</v>
          </cell>
          <cell r="GN79" t="str">
            <v>Oui</v>
          </cell>
          <cell r="GO79" t="str">
            <v>Moins de 30 minutes</v>
          </cell>
          <cell r="GQ79">
            <v>0</v>
          </cell>
          <cell r="GR79">
            <v>0</v>
          </cell>
          <cell r="GS79">
            <v>0</v>
          </cell>
          <cell r="GT79">
            <v>0</v>
          </cell>
          <cell r="GU79">
            <v>0</v>
          </cell>
          <cell r="GV79">
            <v>0</v>
          </cell>
          <cell r="GW79">
            <v>0</v>
          </cell>
          <cell r="GX79">
            <v>0</v>
          </cell>
          <cell r="GY79">
            <v>1</v>
          </cell>
          <cell r="GZ79">
            <v>1</v>
          </cell>
          <cell r="HA79">
            <v>0</v>
          </cell>
          <cell r="HB79">
            <v>0</v>
          </cell>
          <cell r="HM79" t="str">
            <v>Non</v>
          </cell>
          <cell r="HO79" t="str">
            <v>Pas d'installation sanitaire/défécation à l'air libre</v>
          </cell>
          <cell r="HU79" t="str">
            <v>Structure de santé (centre, clinique, hôpital, etc.)</v>
          </cell>
          <cell r="HW79" t="str">
            <v>Structure de santé (centre, clinique, hôpital, etc.)</v>
          </cell>
          <cell r="HY79" t="str">
            <v>Moins de 1 heure</v>
          </cell>
          <cell r="HZ79" t="str">
            <v>Non</v>
          </cell>
          <cell r="IB79" t="str">
            <v>Non</v>
          </cell>
          <cell r="IC79" t="str">
            <v>Non</v>
          </cell>
          <cell r="ID79" t="str">
            <v>Non</v>
          </cell>
          <cell r="IG79" t="str">
            <v>Oui</v>
          </cell>
          <cell r="II79" t="str">
            <v>Non</v>
          </cell>
          <cell r="IO79">
            <v>0</v>
          </cell>
          <cell r="IP79">
            <v>0</v>
          </cell>
          <cell r="IQ79">
            <v>0</v>
          </cell>
          <cell r="IR79">
            <v>0</v>
          </cell>
          <cell r="IS79">
            <v>0</v>
          </cell>
          <cell r="IT79">
            <v>1</v>
          </cell>
          <cell r="IU79">
            <v>0</v>
          </cell>
          <cell r="IW79">
            <v>0</v>
          </cell>
          <cell r="IX79">
            <v>0</v>
          </cell>
          <cell r="IY79">
            <v>0</v>
          </cell>
          <cell r="IZ79">
            <v>0</v>
          </cell>
          <cell r="JA79">
            <v>1</v>
          </cell>
          <cell r="JB79">
            <v>0</v>
          </cell>
          <cell r="JC79">
            <v>0</v>
          </cell>
          <cell r="JE79">
            <v>1</v>
          </cell>
          <cell r="JF79">
            <v>0</v>
          </cell>
          <cell r="JG79">
            <v>0</v>
          </cell>
          <cell r="JH79">
            <v>0</v>
          </cell>
          <cell r="JI79">
            <v>0</v>
          </cell>
          <cell r="JJ79">
            <v>0</v>
          </cell>
          <cell r="JK79">
            <v>0</v>
          </cell>
          <cell r="JL79">
            <v>0</v>
          </cell>
          <cell r="JO79" t="str">
            <v>Moins de 1 heure</v>
          </cell>
          <cell r="JP79" t="str">
            <v>Non</v>
          </cell>
          <cell r="JS79" t="str">
            <v>Certains mais pas tous</v>
          </cell>
          <cell r="JT79" t="str">
            <v>Certaines mais pas toutes</v>
          </cell>
          <cell r="JU79" t="str">
            <v>Certains mais pas tous</v>
          </cell>
          <cell r="JV79" t="str">
            <v>Aucune</v>
          </cell>
          <cell r="JZ79" t="str">
            <v>Manque de moyens pour payer l’école</v>
          </cell>
          <cell r="KD79">
            <v>1</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V79">
            <v>1</v>
          </cell>
          <cell r="KW79">
            <v>0</v>
          </cell>
          <cell r="KX79">
            <v>0</v>
          </cell>
          <cell r="KY79">
            <v>1</v>
          </cell>
          <cell r="KZ79">
            <v>1</v>
          </cell>
          <cell r="LA79">
            <v>0</v>
          </cell>
          <cell r="LD79">
            <v>0</v>
          </cell>
          <cell r="LE79">
            <v>0</v>
          </cell>
          <cell r="LG79">
            <v>0</v>
          </cell>
          <cell r="LH79">
            <v>0</v>
          </cell>
          <cell r="LI79">
            <v>0</v>
          </cell>
          <cell r="LJ79">
            <v>0</v>
          </cell>
          <cell r="LK79">
            <v>0</v>
          </cell>
          <cell r="LL79">
            <v>0</v>
          </cell>
          <cell r="LM79">
            <v>0</v>
          </cell>
          <cell r="LN79">
            <v>0</v>
          </cell>
          <cell r="LQ79">
            <v>0</v>
          </cell>
          <cell r="LR79">
            <v>1</v>
          </cell>
          <cell r="LS79">
            <v>0</v>
          </cell>
          <cell r="LT79">
            <v>0</v>
          </cell>
          <cell r="LU79">
            <v>0</v>
          </cell>
          <cell r="LV79">
            <v>0</v>
          </cell>
          <cell r="LW79">
            <v>1</v>
          </cell>
          <cell r="LX79">
            <v>0</v>
          </cell>
          <cell r="LY79">
            <v>0</v>
          </cell>
          <cell r="LZ79">
            <v>0</v>
          </cell>
          <cell r="MA79">
            <v>0</v>
          </cell>
          <cell r="MB79">
            <v>0</v>
          </cell>
          <cell r="MC79">
            <v>0</v>
          </cell>
          <cell r="MD79">
            <v>0</v>
          </cell>
          <cell r="MG79">
            <v>0</v>
          </cell>
          <cell r="MH79">
            <v>1</v>
          </cell>
          <cell r="MI79">
            <v>1</v>
          </cell>
          <cell r="MJ79">
            <v>0</v>
          </cell>
          <cell r="MK79">
            <v>0</v>
          </cell>
          <cell r="ML79">
            <v>0</v>
          </cell>
          <cell r="MM79">
            <v>0</v>
          </cell>
          <cell r="MN79">
            <v>1</v>
          </cell>
          <cell r="MO79">
            <v>0</v>
          </cell>
          <cell r="MP79">
            <v>0</v>
          </cell>
          <cell r="MQ79">
            <v>0</v>
          </cell>
          <cell r="MR79">
            <v>0</v>
          </cell>
          <cell r="MS79">
            <v>0</v>
          </cell>
          <cell r="MT79">
            <v>0</v>
          </cell>
          <cell r="MU79">
            <v>0</v>
          </cell>
          <cell r="NH79">
            <v>1</v>
          </cell>
          <cell r="NN79">
            <v>2.8</v>
          </cell>
          <cell r="QR79">
            <v>16</v>
          </cell>
          <cell r="QS79">
            <v>35</v>
          </cell>
        </row>
        <row r="80">
          <cell r="F80" t="str">
            <v>Oui</v>
          </cell>
          <cell r="I80">
            <v>0</v>
          </cell>
          <cell r="AM80">
            <v>45200</v>
          </cell>
          <cell r="AN80" t="str">
            <v>Oui</v>
          </cell>
          <cell r="AQ80" t="str">
            <v>Déplacé interne</v>
          </cell>
          <cell r="BE80">
            <v>0</v>
          </cell>
          <cell r="BF80">
            <v>0</v>
          </cell>
          <cell r="BH80">
            <v>0</v>
          </cell>
          <cell r="BI80">
            <v>0</v>
          </cell>
          <cell r="BK80">
            <v>1</v>
          </cell>
          <cell r="BL80">
            <v>0</v>
          </cell>
          <cell r="BN80">
            <v>1</v>
          </cell>
          <cell r="BO80">
            <v>1</v>
          </cell>
          <cell r="BQ80">
            <v>0</v>
          </cell>
          <cell r="BR80">
            <v>0</v>
          </cell>
          <cell r="CC80">
            <v>3</v>
          </cell>
          <cell r="CF80">
            <v>3</v>
          </cell>
          <cell r="DE80" t="str">
            <v>Travail journalier</v>
          </cell>
          <cell r="DG80" t="str">
            <v>Non</v>
          </cell>
          <cell r="DI80" t="str">
            <v>Non</v>
          </cell>
          <cell r="DJ80" t="str">
            <v>Autre (préciser)</v>
          </cell>
          <cell r="DL80" t="str">
            <v>Oui</v>
          </cell>
          <cell r="DO80">
            <v>0</v>
          </cell>
          <cell r="DP80">
            <v>0</v>
          </cell>
          <cell r="DQ80">
            <v>0</v>
          </cell>
          <cell r="DR80">
            <v>0</v>
          </cell>
          <cell r="DS80">
            <v>1</v>
          </cell>
          <cell r="DT80">
            <v>0</v>
          </cell>
          <cell r="DU80">
            <v>0</v>
          </cell>
          <cell r="DV80">
            <v>0</v>
          </cell>
          <cell r="DW80">
            <v>0</v>
          </cell>
          <cell r="DX80">
            <v>0</v>
          </cell>
          <cell r="DY80">
            <v>0</v>
          </cell>
          <cell r="DZ80">
            <v>0</v>
          </cell>
          <cell r="EA80">
            <v>0</v>
          </cell>
          <cell r="EB80">
            <v>0</v>
          </cell>
          <cell r="EC80">
            <v>0</v>
          </cell>
          <cell r="ED80">
            <v>0</v>
          </cell>
          <cell r="EF80">
            <v>0</v>
          </cell>
          <cell r="EI80">
            <v>1</v>
          </cell>
          <cell r="EJ80">
            <v>1</v>
          </cell>
          <cell r="EK80">
            <v>1</v>
          </cell>
          <cell r="EL80">
            <v>1</v>
          </cell>
          <cell r="FP80" t="str">
            <v>En famille d'accueil</v>
          </cell>
          <cell r="FR80" t="str">
            <v>Maison (construction non-durable délabrée)</v>
          </cell>
          <cell r="FU80" t="str">
            <v>Non</v>
          </cell>
          <cell r="GE80" t="str">
            <v>Non</v>
          </cell>
          <cell r="GH80" t="str">
            <v>Source améliorée (c'est-à-dire protégée de l'extérieur, p.ex. eau courante/robinet, puits creusé couvert, puits à pompe/forage, camion-citerne/charrette avec citerne, Kiosque/échoppe/boutique à eau, eau en bouteille; eau en sachet, etc. et eau de pluie)</v>
          </cell>
          <cell r="GK80" t="str">
            <v>Oui</v>
          </cell>
          <cell r="GL80" t="str">
            <v>Oui</v>
          </cell>
          <cell r="GM80" t="str">
            <v>Oui</v>
          </cell>
          <cell r="GN80" t="str">
            <v>Oui</v>
          </cell>
          <cell r="GO80" t="str">
            <v>Moins de 30 minutes</v>
          </cell>
          <cell r="GQ80">
            <v>0</v>
          </cell>
          <cell r="GR80">
            <v>0</v>
          </cell>
          <cell r="GS80">
            <v>0</v>
          </cell>
          <cell r="GT80">
            <v>0</v>
          </cell>
          <cell r="GU80">
            <v>0</v>
          </cell>
          <cell r="GV80">
            <v>0</v>
          </cell>
          <cell r="GW80">
            <v>0</v>
          </cell>
          <cell r="GX80">
            <v>0</v>
          </cell>
          <cell r="GY80">
            <v>1</v>
          </cell>
          <cell r="GZ80">
            <v>0</v>
          </cell>
          <cell r="HA80">
            <v>0</v>
          </cell>
          <cell r="HB80">
            <v>0</v>
          </cell>
          <cell r="HM80" t="str">
            <v>Non</v>
          </cell>
          <cell r="HO80" t="str">
            <v>Installation sanitaire non-améliorée (c’est-à-dire qui n'empêchent pas le contact extérieur avec les excréments, p.ex. latrine à fosse ouverte/sans dalle, latrines traditionnelles, etc.)</v>
          </cell>
          <cell r="HQ80" t="str">
            <v>Non</v>
          </cell>
          <cell r="HR80" t="str">
            <v>Non</v>
          </cell>
          <cell r="HU80" t="str">
            <v>Structure de santé (centre, clinique, hôpital, etc.)</v>
          </cell>
          <cell r="HW80" t="str">
            <v>Structure de santé (centre, clinique, hôpital, etc.)</v>
          </cell>
          <cell r="HY80" t="str">
            <v>Moins de 1 heure</v>
          </cell>
          <cell r="HZ80" t="str">
            <v>Non</v>
          </cell>
          <cell r="IG80" t="str">
            <v>Non</v>
          </cell>
          <cell r="II80" t="str">
            <v>Oui</v>
          </cell>
          <cell r="IK80">
            <v>0</v>
          </cell>
          <cell r="IL80">
            <v>1</v>
          </cell>
          <cell r="IM80">
            <v>0</v>
          </cell>
          <cell r="IO80">
            <v>0</v>
          </cell>
          <cell r="IP80">
            <v>0</v>
          </cell>
          <cell r="IQ80">
            <v>0</v>
          </cell>
          <cell r="IR80">
            <v>0</v>
          </cell>
          <cell r="IS80">
            <v>0</v>
          </cell>
          <cell r="IT80">
            <v>1</v>
          </cell>
          <cell r="IU80">
            <v>0</v>
          </cell>
          <cell r="IW80">
            <v>0</v>
          </cell>
          <cell r="IX80">
            <v>0</v>
          </cell>
          <cell r="IY80">
            <v>0</v>
          </cell>
          <cell r="IZ80">
            <v>0</v>
          </cell>
          <cell r="JA80">
            <v>0</v>
          </cell>
          <cell r="JB80">
            <v>1</v>
          </cell>
          <cell r="JC80">
            <v>0</v>
          </cell>
          <cell r="JE80">
            <v>1</v>
          </cell>
          <cell r="JF80">
            <v>0</v>
          </cell>
          <cell r="JG80">
            <v>0</v>
          </cell>
          <cell r="JH80">
            <v>0</v>
          </cell>
          <cell r="JI80">
            <v>0</v>
          </cell>
          <cell r="JJ80">
            <v>0</v>
          </cell>
          <cell r="JK80">
            <v>0</v>
          </cell>
          <cell r="JL80">
            <v>0</v>
          </cell>
          <cell r="JO80" t="str">
            <v>Moins de 1 heure</v>
          </cell>
          <cell r="JP80" t="str">
            <v>Non</v>
          </cell>
          <cell r="JS80" t="str">
            <v>Aucun</v>
          </cell>
          <cell r="JU80" t="str">
            <v>Aucun</v>
          </cell>
          <cell r="JZ80" t="str">
            <v>Enfant jamais allé à l’école</v>
          </cell>
          <cell r="KD80">
            <v>1</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V80">
            <v>1</v>
          </cell>
          <cell r="KW80">
            <v>0</v>
          </cell>
          <cell r="KX80">
            <v>0</v>
          </cell>
          <cell r="KY80">
            <v>1</v>
          </cell>
          <cell r="KZ80">
            <v>0</v>
          </cell>
          <cell r="LA80">
            <v>0</v>
          </cell>
          <cell r="LD80">
            <v>0</v>
          </cell>
          <cell r="LE80">
            <v>1</v>
          </cell>
          <cell r="LG80">
            <v>0</v>
          </cell>
          <cell r="LH80">
            <v>0</v>
          </cell>
          <cell r="LI80">
            <v>0</v>
          </cell>
          <cell r="LJ80">
            <v>0</v>
          </cell>
          <cell r="LK80">
            <v>0</v>
          </cell>
          <cell r="LL80">
            <v>0</v>
          </cell>
          <cell r="LM80">
            <v>0</v>
          </cell>
          <cell r="LN80">
            <v>0</v>
          </cell>
          <cell r="LQ80">
            <v>0</v>
          </cell>
          <cell r="LR80">
            <v>1</v>
          </cell>
          <cell r="LS80">
            <v>0</v>
          </cell>
          <cell r="LT80">
            <v>0</v>
          </cell>
          <cell r="LU80">
            <v>0</v>
          </cell>
          <cell r="LV80">
            <v>0</v>
          </cell>
          <cell r="LW80">
            <v>0</v>
          </cell>
          <cell r="LX80">
            <v>0</v>
          </cell>
          <cell r="LY80">
            <v>0</v>
          </cell>
          <cell r="LZ80">
            <v>0</v>
          </cell>
          <cell r="MA80">
            <v>0</v>
          </cell>
          <cell r="MB80">
            <v>0</v>
          </cell>
          <cell r="MC80">
            <v>0</v>
          </cell>
          <cell r="MD80">
            <v>0</v>
          </cell>
          <cell r="MG80">
            <v>0</v>
          </cell>
          <cell r="MH80">
            <v>1</v>
          </cell>
          <cell r="MI80">
            <v>1</v>
          </cell>
          <cell r="MJ80">
            <v>0</v>
          </cell>
          <cell r="MK80">
            <v>0</v>
          </cell>
          <cell r="ML80">
            <v>0</v>
          </cell>
          <cell r="MM80">
            <v>0</v>
          </cell>
          <cell r="MN80">
            <v>0</v>
          </cell>
          <cell r="MO80">
            <v>0</v>
          </cell>
          <cell r="MP80">
            <v>0</v>
          </cell>
          <cell r="MQ80">
            <v>0</v>
          </cell>
          <cell r="MR80">
            <v>0</v>
          </cell>
          <cell r="MS80">
            <v>0</v>
          </cell>
          <cell r="MT80">
            <v>0</v>
          </cell>
          <cell r="MU80">
            <v>0</v>
          </cell>
          <cell r="NH80">
            <v>1</v>
          </cell>
          <cell r="NN80">
            <v>3</v>
          </cell>
          <cell r="QR80">
            <v>14</v>
          </cell>
          <cell r="QS80">
            <v>19</v>
          </cell>
        </row>
        <row r="81">
          <cell r="F81" t="str">
            <v>Oui</v>
          </cell>
          <cell r="I81">
            <v>0</v>
          </cell>
          <cell r="AM81">
            <v>45200</v>
          </cell>
          <cell r="AN81" t="str">
            <v>Oui</v>
          </cell>
          <cell r="AQ81" t="str">
            <v>Déplacé interne</v>
          </cell>
          <cell r="BE81">
            <v>0</v>
          </cell>
          <cell r="BF81">
            <v>0</v>
          </cell>
          <cell r="BH81">
            <v>2</v>
          </cell>
          <cell r="BI81">
            <v>1</v>
          </cell>
          <cell r="BK81">
            <v>1</v>
          </cell>
          <cell r="BL81">
            <v>4</v>
          </cell>
          <cell r="BN81">
            <v>2</v>
          </cell>
          <cell r="BO81">
            <v>2</v>
          </cell>
          <cell r="BQ81">
            <v>0</v>
          </cell>
          <cell r="BR81">
            <v>0</v>
          </cell>
          <cell r="CC81">
            <v>12</v>
          </cell>
          <cell r="CF81">
            <v>12</v>
          </cell>
          <cell r="DE81" t="str">
            <v>Travail journalier</v>
          </cell>
          <cell r="DG81" t="str">
            <v>Non</v>
          </cell>
          <cell r="DI81" t="str">
            <v>Oui</v>
          </cell>
          <cell r="DL81" t="str">
            <v>Non</v>
          </cell>
          <cell r="DO81">
            <v>0</v>
          </cell>
          <cell r="DP81">
            <v>0</v>
          </cell>
          <cell r="DQ81">
            <v>1</v>
          </cell>
          <cell r="DR81">
            <v>0</v>
          </cell>
          <cell r="DS81">
            <v>1</v>
          </cell>
          <cell r="DT81">
            <v>1</v>
          </cell>
          <cell r="DU81">
            <v>0</v>
          </cell>
          <cell r="DV81">
            <v>0</v>
          </cell>
          <cell r="DW81">
            <v>0</v>
          </cell>
          <cell r="DX81">
            <v>0</v>
          </cell>
          <cell r="DY81">
            <v>0</v>
          </cell>
          <cell r="DZ81">
            <v>0</v>
          </cell>
          <cell r="EA81">
            <v>0</v>
          </cell>
          <cell r="EB81">
            <v>0</v>
          </cell>
          <cell r="EC81">
            <v>0</v>
          </cell>
          <cell r="ED81">
            <v>0</v>
          </cell>
          <cell r="EF81">
            <v>0</v>
          </cell>
          <cell r="EI81">
            <v>1</v>
          </cell>
          <cell r="EJ81">
            <v>1</v>
          </cell>
          <cell r="EK81">
            <v>2</v>
          </cell>
          <cell r="EL81">
            <v>2</v>
          </cell>
          <cell r="FP81" t="str">
            <v>En famille d'accueil</v>
          </cell>
          <cell r="FR81" t="str">
            <v>Maison (construction non-durable délabrée)</v>
          </cell>
          <cell r="FU81" t="str">
            <v>Non</v>
          </cell>
          <cell r="GE81" t="str">
            <v>Non</v>
          </cell>
          <cell r="GH81" t="str">
            <v>Eau de surface (p.ex. rivière, barrage, lac, mare, courant, canal, système d’irrigation, etc.)</v>
          </cell>
          <cell r="GK81" t="str">
            <v>Oui</v>
          </cell>
          <cell r="GL81" t="str">
            <v>Oui</v>
          </cell>
          <cell r="GM81" t="str">
            <v>Oui</v>
          </cell>
          <cell r="GN81" t="str">
            <v>Oui</v>
          </cell>
          <cell r="GO81" t="str">
            <v>Moins de 30 minutes</v>
          </cell>
          <cell r="GQ81">
            <v>0</v>
          </cell>
          <cell r="GR81">
            <v>0</v>
          </cell>
          <cell r="GS81">
            <v>0</v>
          </cell>
          <cell r="GT81">
            <v>0</v>
          </cell>
          <cell r="GU81">
            <v>0</v>
          </cell>
          <cell r="GV81">
            <v>0</v>
          </cell>
          <cell r="GW81">
            <v>0</v>
          </cell>
          <cell r="GX81">
            <v>0</v>
          </cell>
          <cell r="GY81">
            <v>1</v>
          </cell>
          <cell r="GZ81">
            <v>1</v>
          </cell>
          <cell r="HA81">
            <v>0</v>
          </cell>
          <cell r="HB81">
            <v>0</v>
          </cell>
          <cell r="HM81" t="str">
            <v>Non</v>
          </cell>
          <cell r="HO81" t="str">
            <v>Pas d'installation sanitaire/défécation à l'air libre</v>
          </cell>
          <cell r="HU81" t="str">
            <v>Structure de santé (centre, clinique, hôpital, etc.)</v>
          </cell>
          <cell r="HW81" t="str">
            <v>Structure de santé (centre, clinique, hôpital, etc.)</v>
          </cell>
          <cell r="HY81" t="str">
            <v>Moins de 1 heure</v>
          </cell>
          <cell r="HZ81" t="str">
            <v>Non</v>
          </cell>
          <cell r="IB81" t="str">
            <v>Non</v>
          </cell>
          <cell r="IC81" t="str">
            <v>Non</v>
          </cell>
          <cell r="ID81" t="str">
            <v>Non</v>
          </cell>
          <cell r="IG81" t="str">
            <v>Non</v>
          </cell>
          <cell r="II81" t="str">
            <v>Oui</v>
          </cell>
          <cell r="IK81">
            <v>0</v>
          </cell>
          <cell r="IL81">
            <v>1</v>
          </cell>
          <cell r="IM81">
            <v>0</v>
          </cell>
          <cell r="IO81">
            <v>0</v>
          </cell>
          <cell r="IP81">
            <v>0</v>
          </cell>
          <cell r="IQ81">
            <v>0</v>
          </cell>
          <cell r="IR81">
            <v>0</v>
          </cell>
          <cell r="IS81">
            <v>0</v>
          </cell>
          <cell r="IT81">
            <v>1</v>
          </cell>
          <cell r="IU81">
            <v>0</v>
          </cell>
          <cell r="IW81">
            <v>0</v>
          </cell>
          <cell r="IX81">
            <v>0</v>
          </cell>
          <cell r="IY81">
            <v>0</v>
          </cell>
          <cell r="IZ81">
            <v>0</v>
          </cell>
          <cell r="JA81">
            <v>0</v>
          </cell>
          <cell r="JB81">
            <v>1</v>
          </cell>
          <cell r="JC81">
            <v>0</v>
          </cell>
          <cell r="JE81">
            <v>1</v>
          </cell>
          <cell r="JF81">
            <v>0</v>
          </cell>
          <cell r="JG81">
            <v>0</v>
          </cell>
          <cell r="JH81">
            <v>0</v>
          </cell>
          <cell r="JI81">
            <v>0</v>
          </cell>
          <cell r="JJ81">
            <v>0</v>
          </cell>
          <cell r="JK81">
            <v>0</v>
          </cell>
          <cell r="JL81">
            <v>0</v>
          </cell>
          <cell r="JO81" t="str">
            <v>Au moins une heure</v>
          </cell>
          <cell r="JP81" t="str">
            <v>Non</v>
          </cell>
          <cell r="JS81" t="str">
            <v>Aucun</v>
          </cell>
          <cell r="JT81" t="str">
            <v>Aucune</v>
          </cell>
          <cell r="JU81" t="str">
            <v>Aucun</v>
          </cell>
          <cell r="JV81" t="str">
            <v>Aucune</v>
          </cell>
          <cell r="JZ81" t="str">
            <v>Interruption suite à un déplacement / retour</v>
          </cell>
          <cell r="KD81">
            <v>1</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V81">
            <v>1</v>
          </cell>
          <cell r="KW81">
            <v>0</v>
          </cell>
          <cell r="KX81">
            <v>0</v>
          </cell>
          <cell r="KY81">
            <v>1</v>
          </cell>
          <cell r="KZ81">
            <v>1</v>
          </cell>
          <cell r="LA81">
            <v>0</v>
          </cell>
          <cell r="LD81">
            <v>0</v>
          </cell>
          <cell r="LE81">
            <v>0</v>
          </cell>
          <cell r="LG81">
            <v>0</v>
          </cell>
          <cell r="LH81">
            <v>0</v>
          </cell>
          <cell r="LI81">
            <v>0</v>
          </cell>
          <cell r="LJ81">
            <v>0</v>
          </cell>
          <cell r="LK81">
            <v>0</v>
          </cell>
          <cell r="LL81">
            <v>0</v>
          </cell>
          <cell r="LM81">
            <v>0</v>
          </cell>
          <cell r="LN81">
            <v>0</v>
          </cell>
          <cell r="LQ81">
            <v>0</v>
          </cell>
          <cell r="LR81">
            <v>1</v>
          </cell>
          <cell r="LS81">
            <v>0</v>
          </cell>
          <cell r="LT81">
            <v>0</v>
          </cell>
          <cell r="LU81">
            <v>0</v>
          </cell>
          <cell r="LV81">
            <v>0</v>
          </cell>
          <cell r="LW81">
            <v>1</v>
          </cell>
          <cell r="LX81">
            <v>0</v>
          </cell>
          <cell r="LY81">
            <v>0</v>
          </cell>
          <cell r="LZ81">
            <v>0</v>
          </cell>
          <cell r="MA81">
            <v>0</v>
          </cell>
          <cell r="MB81">
            <v>0</v>
          </cell>
          <cell r="MC81">
            <v>0</v>
          </cell>
          <cell r="MD81">
            <v>0</v>
          </cell>
          <cell r="MG81">
            <v>0</v>
          </cell>
          <cell r="MH81">
            <v>1</v>
          </cell>
          <cell r="MI81">
            <v>1</v>
          </cell>
          <cell r="MJ81">
            <v>0</v>
          </cell>
          <cell r="MK81">
            <v>0</v>
          </cell>
          <cell r="ML81">
            <v>0</v>
          </cell>
          <cell r="MM81">
            <v>0</v>
          </cell>
          <cell r="MN81">
            <v>1</v>
          </cell>
          <cell r="MO81">
            <v>0</v>
          </cell>
          <cell r="MP81">
            <v>0</v>
          </cell>
          <cell r="MQ81">
            <v>0</v>
          </cell>
          <cell r="MR81">
            <v>0</v>
          </cell>
          <cell r="MS81">
            <v>0</v>
          </cell>
          <cell r="MT81">
            <v>0</v>
          </cell>
          <cell r="MU81">
            <v>0</v>
          </cell>
          <cell r="NH81">
            <v>1</v>
          </cell>
          <cell r="NN81">
            <v>4.4000000000000004</v>
          </cell>
          <cell r="QR81">
            <v>17</v>
          </cell>
          <cell r="QS81">
            <v>31</v>
          </cell>
        </row>
        <row r="82">
          <cell r="F82" t="str">
            <v>Oui</v>
          </cell>
          <cell r="I82">
            <v>0</v>
          </cell>
          <cell r="AM82">
            <v>45170</v>
          </cell>
          <cell r="AN82" t="str">
            <v>Oui</v>
          </cell>
          <cell r="AQ82" t="str">
            <v>Résident / autochtone (pas déplacé depuis au moins 12 mois)</v>
          </cell>
          <cell r="AS82" t="str">
            <v>Oui</v>
          </cell>
          <cell r="BE82">
            <v>0</v>
          </cell>
          <cell r="BF82">
            <v>0</v>
          </cell>
          <cell r="BH82">
            <v>1</v>
          </cell>
          <cell r="BI82">
            <v>0</v>
          </cell>
          <cell r="BK82">
            <v>0</v>
          </cell>
          <cell r="BL82">
            <v>4</v>
          </cell>
          <cell r="BN82">
            <v>2</v>
          </cell>
          <cell r="BO82">
            <v>1</v>
          </cell>
          <cell r="BQ82">
            <v>0</v>
          </cell>
          <cell r="BR82">
            <v>0</v>
          </cell>
          <cell r="CC82">
            <v>8</v>
          </cell>
          <cell r="CF82">
            <v>8</v>
          </cell>
          <cell r="DE82" t="str">
            <v>Agriculture de subsistance</v>
          </cell>
          <cell r="DG82" t="str">
            <v>Oui</v>
          </cell>
          <cell r="DI82" t="str">
            <v>Oui</v>
          </cell>
          <cell r="DL82" t="str">
            <v>Non</v>
          </cell>
          <cell r="DO82">
            <v>0</v>
          </cell>
          <cell r="DP82">
            <v>0</v>
          </cell>
          <cell r="DQ82">
            <v>1</v>
          </cell>
          <cell r="DR82">
            <v>0</v>
          </cell>
          <cell r="DS82">
            <v>1</v>
          </cell>
          <cell r="DT82">
            <v>1</v>
          </cell>
          <cell r="DU82">
            <v>0</v>
          </cell>
          <cell r="DV82">
            <v>0</v>
          </cell>
          <cell r="DW82">
            <v>0</v>
          </cell>
          <cell r="DX82">
            <v>0</v>
          </cell>
          <cell r="DY82">
            <v>0</v>
          </cell>
          <cell r="DZ82">
            <v>0</v>
          </cell>
          <cell r="EA82">
            <v>0</v>
          </cell>
          <cell r="EB82">
            <v>0</v>
          </cell>
          <cell r="EC82">
            <v>0</v>
          </cell>
          <cell r="ED82">
            <v>0</v>
          </cell>
          <cell r="EF82">
            <v>0</v>
          </cell>
          <cell r="EI82">
            <v>1</v>
          </cell>
          <cell r="EJ82">
            <v>1</v>
          </cell>
          <cell r="EK82">
            <v>2</v>
          </cell>
          <cell r="EL82">
            <v>2</v>
          </cell>
          <cell r="FP82" t="str">
            <v>En famille d'accueil</v>
          </cell>
          <cell r="FR82" t="str">
            <v>Maison (construction non-durable délabrée)</v>
          </cell>
          <cell r="FU82" t="str">
            <v>Non</v>
          </cell>
          <cell r="GE82" t="str">
            <v>Non</v>
          </cell>
          <cell r="GH82" t="str">
            <v>Source non-améliorée (c'est à dire non-protégée de l'extérieur, p.ex. puits creusé non-couvert/traditionnel, source naturelle non-aménagée, etc.)</v>
          </cell>
          <cell r="GK82" t="str">
            <v>Oui</v>
          </cell>
          <cell r="GL82" t="str">
            <v>Oui</v>
          </cell>
          <cell r="GM82" t="str">
            <v>Oui</v>
          </cell>
          <cell r="GN82" t="str">
            <v>Oui</v>
          </cell>
          <cell r="GO82" t="str">
            <v>Moins de 30 minutes</v>
          </cell>
          <cell r="GQ82">
            <v>0</v>
          </cell>
          <cell r="GR82">
            <v>0</v>
          </cell>
          <cell r="GS82">
            <v>0</v>
          </cell>
          <cell r="GT82">
            <v>0</v>
          </cell>
          <cell r="GU82">
            <v>0</v>
          </cell>
          <cell r="GV82">
            <v>0</v>
          </cell>
          <cell r="GW82">
            <v>0</v>
          </cell>
          <cell r="GX82">
            <v>0</v>
          </cell>
          <cell r="GY82">
            <v>1</v>
          </cell>
          <cell r="GZ82">
            <v>1</v>
          </cell>
          <cell r="HA82">
            <v>0</v>
          </cell>
          <cell r="HB82">
            <v>0</v>
          </cell>
          <cell r="HM82" t="str">
            <v>Non</v>
          </cell>
          <cell r="HO82" t="str">
            <v>Installation sanitaire non-améliorée (c’est-à-dire qui n'empêchent pas le contact extérieur avec les excréments, p.ex. latrine à fosse ouverte/sans dalle, latrines traditionnelles, etc.)</v>
          </cell>
          <cell r="HQ82" t="str">
            <v>Non</v>
          </cell>
          <cell r="HR82" t="str">
            <v>Oui</v>
          </cell>
          <cell r="HU82" t="str">
            <v>Structure de santé (centre, clinique, hôpital, etc.)</v>
          </cell>
          <cell r="HW82" t="str">
            <v>Structure de santé (centre, clinique, hôpital, etc.)</v>
          </cell>
          <cell r="HY82" t="str">
            <v>Moins de 1 heure</v>
          </cell>
          <cell r="HZ82" t="str">
            <v>Oui</v>
          </cell>
          <cell r="IB82" t="str">
            <v>Oui</v>
          </cell>
          <cell r="IC82" t="str">
            <v>Oui</v>
          </cell>
          <cell r="ID82" t="str">
            <v>Non</v>
          </cell>
          <cell r="IG82" t="str">
            <v>Oui</v>
          </cell>
          <cell r="II82" t="str">
            <v>Non</v>
          </cell>
          <cell r="IO82">
            <v>0</v>
          </cell>
          <cell r="IP82">
            <v>0</v>
          </cell>
          <cell r="IQ82">
            <v>0</v>
          </cell>
          <cell r="IR82">
            <v>0</v>
          </cell>
          <cell r="IS82">
            <v>0</v>
          </cell>
          <cell r="IT82">
            <v>1</v>
          </cell>
          <cell r="IU82">
            <v>0</v>
          </cell>
          <cell r="IW82">
            <v>0</v>
          </cell>
          <cell r="IX82">
            <v>0</v>
          </cell>
          <cell r="IY82">
            <v>0</v>
          </cell>
          <cell r="IZ82">
            <v>0</v>
          </cell>
          <cell r="JA82">
            <v>0</v>
          </cell>
          <cell r="JB82">
            <v>1</v>
          </cell>
          <cell r="JC82">
            <v>0</v>
          </cell>
          <cell r="JE82">
            <v>1</v>
          </cell>
          <cell r="JF82">
            <v>0</v>
          </cell>
          <cell r="JG82">
            <v>0</v>
          </cell>
          <cell r="JH82">
            <v>0</v>
          </cell>
          <cell r="JI82">
            <v>0</v>
          </cell>
          <cell r="JJ82">
            <v>0</v>
          </cell>
          <cell r="JK82">
            <v>0</v>
          </cell>
          <cell r="JL82">
            <v>0</v>
          </cell>
          <cell r="JO82" t="str">
            <v>Moins de 1 heure</v>
          </cell>
          <cell r="JP82" t="str">
            <v>Non</v>
          </cell>
          <cell r="JT82" t="str">
            <v>Certaines mais pas toutes</v>
          </cell>
          <cell r="JV82" t="str">
            <v>Certaines mais pas toutes</v>
          </cell>
          <cell r="JZ82" t="str">
            <v>Manque de moyens pour payer l’école</v>
          </cell>
          <cell r="KD82">
            <v>1</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V82">
            <v>1</v>
          </cell>
          <cell r="KW82">
            <v>0</v>
          </cell>
          <cell r="KX82">
            <v>0</v>
          </cell>
          <cell r="KY82">
            <v>1</v>
          </cell>
          <cell r="KZ82">
            <v>1</v>
          </cell>
          <cell r="LA82">
            <v>0</v>
          </cell>
          <cell r="LD82">
            <v>0</v>
          </cell>
          <cell r="LE82">
            <v>0</v>
          </cell>
          <cell r="LG82">
            <v>0</v>
          </cell>
          <cell r="LH82">
            <v>0</v>
          </cell>
          <cell r="LI82">
            <v>0</v>
          </cell>
          <cell r="LJ82">
            <v>0</v>
          </cell>
          <cell r="LK82">
            <v>0</v>
          </cell>
          <cell r="LL82">
            <v>0</v>
          </cell>
          <cell r="LM82">
            <v>0</v>
          </cell>
          <cell r="LN82">
            <v>0</v>
          </cell>
          <cell r="LQ82">
            <v>0</v>
          </cell>
          <cell r="LR82">
            <v>1</v>
          </cell>
          <cell r="LS82">
            <v>0</v>
          </cell>
          <cell r="LT82">
            <v>0</v>
          </cell>
          <cell r="LU82">
            <v>0</v>
          </cell>
          <cell r="LV82">
            <v>0</v>
          </cell>
          <cell r="LW82">
            <v>1</v>
          </cell>
          <cell r="LX82">
            <v>0</v>
          </cell>
          <cell r="LY82">
            <v>0</v>
          </cell>
          <cell r="LZ82">
            <v>0</v>
          </cell>
          <cell r="MA82">
            <v>0</v>
          </cell>
          <cell r="MB82">
            <v>0</v>
          </cell>
          <cell r="MC82">
            <v>0</v>
          </cell>
          <cell r="MD82">
            <v>0</v>
          </cell>
          <cell r="MG82">
            <v>0</v>
          </cell>
          <cell r="MH82">
            <v>1</v>
          </cell>
          <cell r="MI82">
            <v>1</v>
          </cell>
          <cell r="MJ82">
            <v>0</v>
          </cell>
          <cell r="MK82">
            <v>0</v>
          </cell>
          <cell r="ML82">
            <v>0</v>
          </cell>
          <cell r="MM82">
            <v>0</v>
          </cell>
          <cell r="MN82">
            <v>1</v>
          </cell>
          <cell r="MO82">
            <v>0</v>
          </cell>
          <cell r="MP82">
            <v>0</v>
          </cell>
          <cell r="MQ82">
            <v>0</v>
          </cell>
          <cell r="MR82">
            <v>0</v>
          </cell>
          <cell r="MS82">
            <v>0</v>
          </cell>
          <cell r="MT82">
            <v>0</v>
          </cell>
          <cell r="MU82">
            <v>0</v>
          </cell>
          <cell r="NH82">
            <v>1</v>
          </cell>
          <cell r="NN82">
            <v>2.9</v>
          </cell>
          <cell r="QR82">
            <v>11</v>
          </cell>
          <cell r="QS82">
            <v>31</v>
          </cell>
        </row>
        <row r="83">
          <cell r="F83" t="str">
            <v>Oui</v>
          </cell>
          <cell r="I83">
            <v>0</v>
          </cell>
          <cell r="AM83">
            <v>45139</v>
          </cell>
          <cell r="AN83" t="str">
            <v>Oui</v>
          </cell>
          <cell r="AQ83" t="str">
            <v>Déplacé interne</v>
          </cell>
          <cell r="BE83">
            <v>0</v>
          </cell>
          <cell r="BF83">
            <v>0</v>
          </cell>
          <cell r="BH83">
            <v>0</v>
          </cell>
          <cell r="BI83">
            <v>0</v>
          </cell>
          <cell r="BK83">
            <v>0</v>
          </cell>
          <cell r="BL83">
            <v>1</v>
          </cell>
          <cell r="BN83">
            <v>1</v>
          </cell>
          <cell r="BO83">
            <v>1</v>
          </cell>
          <cell r="BQ83">
            <v>0</v>
          </cell>
          <cell r="BR83">
            <v>0</v>
          </cell>
          <cell r="CC83">
            <v>3</v>
          </cell>
          <cell r="CF83">
            <v>3</v>
          </cell>
          <cell r="DE83" t="str">
            <v>Travail journalier</v>
          </cell>
          <cell r="DG83" t="str">
            <v>Oui</v>
          </cell>
          <cell r="DI83" t="str">
            <v>Non</v>
          </cell>
          <cell r="DJ83" t="str">
            <v>Le marché n'est pas situé à distance de marche / est trop loin</v>
          </cell>
          <cell r="DL83" t="str">
            <v>Non</v>
          </cell>
          <cell r="DO83">
            <v>0</v>
          </cell>
          <cell r="DP83">
            <v>0</v>
          </cell>
          <cell r="DQ83">
            <v>0</v>
          </cell>
          <cell r="DR83">
            <v>0</v>
          </cell>
          <cell r="DS83">
            <v>1</v>
          </cell>
          <cell r="DT83">
            <v>0</v>
          </cell>
          <cell r="DU83">
            <v>0</v>
          </cell>
          <cell r="DV83">
            <v>0</v>
          </cell>
          <cell r="DW83">
            <v>0</v>
          </cell>
          <cell r="DX83">
            <v>0</v>
          </cell>
          <cell r="DY83">
            <v>0</v>
          </cell>
          <cell r="DZ83">
            <v>0</v>
          </cell>
          <cell r="EA83">
            <v>0</v>
          </cell>
          <cell r="EB83">
            <v>0</v>
          </cell>
          <cell r="EC83">
            <v>0</v>
          </cell>
          <cell r="ED83">
            <v>0</v>
          </cell>
          <cell r="EF83">
            <v>0</v>
          </cell>
          <cell r="EI83">
            <v>1</v>
          </cell>
          <cell r="EJ83">
            <v>1</v>
          </cell>
          <cell r="EK83">
            <v>1</v>
          </cell>
          <cell r="EL83">
            <v>1</v>
          </cell>
          <cell r="FP83" t="str">
            <v>En famille d'accueil</v>
          </cell>
          <cell r="FR83" t="str">
            <v>Abri d'urgence (non-durable, construit à partir des matériaux disponibles en urgence)</v>
          </cell>
          <cell r="FU83" t="str">
            <v>Non</v>
          </cell>
          <cell r="GE83" t="str">
            <v>Non</v>
          </cell>
          <cell r="GH83" t="str">
            <v>Source non-améliorée (c'est à dire non-protégée de l'extérieur, p.ex. puits creusé non-couvert/traditionnel, source naturelle non-aménagée, etc.)</v>
          </cell>
          <cell r="GK83" t="str">
            <v>Oui</v>
          </cell>
          <cell r="GL83" t="str">
            <v>Oui</v>
          </cell>
          <cell r="GM83" t="str">
            <v>Oui</v>
          </cell>
          <cell r="GN83" t="str">
            <v>Oui</v>
          </cell>
          <cell r="GO83" t="str">
            <v>Moins de 30 minutes</v>
          </cell>
          <cell r="GQ83">
            <v>0</v>
          </cell>
          <cell r="GR83">
            <v>0</v>
          </cell>
          <cell r="GS83">
            <v>0</v>
          </cell>
          <cell r="GT83">
            <v>0</v>
          </cell>
          <cell r="GU83">
            <v>0</v>
          </cell>
          <cell r="GV83">
            <v>1</v>
          </cell>
          <cell r="GW83">
            <v>0</v>
          </cell>
          <cell r="GX83">
            <v>0</v>
          </cell>
          <cell r="GY83">
            <v>1</v>
          </cell>
          <cell r="GZ83">
            <v>0</v>
          </cell>
          <cell r="HA83">
            <v>0</v>
          </cell>
          <cell r="HB83">
            <v>0</v>
          </cell>
          <cell r="HM83" t="str">
            <v>Non</v>
          </cell>
          <cell r="HO83" t="str">
            <v>Installation sanitaire non-améliorée (c’est-à-dire qui n'empêchent pas le contact extérieur avec les excréments, p.ex. latrine à fosse ouverte/sans dalle, latrines traditionnelles, etc.)</v>
          </cell>
          <cell r="HQ83" t="str">
            <v>Non</v>
          </cell>
          <cell r="HR83" t="str">
            <v>Non</v>
          </cell>
          <cell r="HU83" t="str">
            <v>Structure de santé (centre, clinique, hôpital, etc.)</v>
          </cell>
          <cell r="HW83" t="str">
            <v>Structure de santé (centre, clinique, hôpital, etc.)</v>
          </cell>
          <cell r="HY83" t="str">
            <v>Moins de 1 heure</v>
          </cell>
          <cell r="HZ83" t="str">
            <v>Non</v>
          </cell>
          <cell r="IG83" t="str">
            <v>Non</v>
          </cell>
          <cell r="II83" t="str">
            <v>Non</v>
          </cell>
          <cell r="IO83">
            <v>0</v>
          </cell>
          <cell r="IP83">
            <v>0</v>
          </cell>
          <cell r="IQ83">
            <v>0</v>
          </cell>
          <cell r="IR83">
            <v>0</v>
          </cell>
          <cell r="IS83">
            <v>0</v>
          </cell>
          <cell r="IT83">
            <v>1</v>
          </cell>
          <cell r="IU83">
            <v>0</v>
          </cell>
          <cell r="IW83">
            <v>0</v>
          </cell>
          <cell r="IX83">
            <v>0</v>
          </cell>
          <cell r="IY83">
            <v>0</v>
          </cell>
          <cell r="IZ83">
            <v>0</v>
          </cell>
          <cell r="JA83">
            <v>0</v>
          </cell>
          <cell r="JB83">
            <v>1</v>
          </cell>
          <cell r="JC83">
            <v>0</v>
          </cell>
          <cell r="JE83">
            <v>1</v>
          </cell>
          <cell r="JF83">
            <v>0</v>
          </cell>
          <cell r="JG83">
            <v>0</v>
          </cell>
          <cell r="JH83">
            <v>0</v>
          </cell>
          <cell r="JI83">
            <v>0</v>
          </cell>
          <cell r="JJ83">
            <v>0</v>
          </cell>
          <cell r="JK83">
            <v>0</v>
          </cell>
          <cell r="JL83">
            <v>0</v>
          </cell>
          <cell r="JO83" t="str">
            <v>Moins de 1 heure</v>
          </cell>
          <cell r="JP83" t="str">
            <v>Non</v>
          </cell>
          <cell r="JT83" t="str">
            <v>Aucune</v>
          </cell>
          <cell r="JV83" t="str">
            <v>Aucune</v>
          </cell>
          <cell r="JZ83" t="str">
            <v>Interruption suite à un déplacement / retour</v>
          </cell>
          <cell r="KD83">
            <v>1</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V83">
            <v>1</v>
          </cell>
          <cell r="KW83">
            <v>0</v>
          </cell>
          <cell r="KX83">
            <v>0</v>
          </cell>
          <cell r="KY83">
            <v>1</v>
          </cell>
          <cell r="KZ83">
            <v>0</v>
          </cell>
          <cell r="LA83">
            <v>0</v>
          </cell>
          <cell r="LD83">
            <v>0</v>
          </cell>
          <cell r="LE83">
            <v>0</v>
          </cell>
          <cell r="LG83">
            <v>0</v>
          </cell>
          <cell r="LH83">
            <v>0</v>
          </cell>
          <cell r="LI83">
            <v>0</v>
          </cell>
          <cell r="LJ83">
            <v>0</v>
          </cell>
          <cell r="LK83">
            <v>0</v>
          </cell>
          <cell r="LL83">
            <v>0</v>
          </cell>
          <cell r="LM83">
            <v>0</v>
          </cell>
          <cell r="LN83">
            <v>0</v>
          </cell>
          <cell r="LQ83">
            <v>0</v>
          </cell>
          <cell r="LR83">
            <v>1</v>
          </cell>
          <cell r="LS83">
            <v>0</v>
          </cell>
          <cell r="LT83">
            <v>0</v>
          </cell>
          <cell r="LU83">
            <v>0</v>
          </cell>
          <cell r="LV83">
            <v>0</v>
          </cell>
          <cell r="LW83">
            <v>0</v>
          </cell>
          <cell r="LX83">
            <v>0</v>
          </cell>
          <cell r="LY83">
            <v>0</v>
          </cell>
          <cell r="LZ83">
            <v>0</v>
          </cell>
          <cell r="MA83">
            <v>0</v>
          </cell>
          <cell r="MB83">
            <v>0</v>
          </cell>
          <cell r="MC83">
            <v>0</v>
          </cell>
          <cell r="MD83">
            <v>0</v>
          </cell>
          <cell r="MG83">
            <v>0</v>
          </cell>
          <cell r="MH83">
            <v>0</v>
          </cell>
          <cell r="MI83">
            <v>1</v>
          </cell>
          <cell r="MJ83">
            <v>0</v>
          </cell>
          <cell r="MK83">
            <v>0</v>
          </cell>
          <cell r="ML83">
            <v>0</v>
          </cell>
          <cell r="MM83">
            <v>0</v>
          </cell>
          <cell r="MN83">
            <v>0</v>
          </cell>
          <cell r="MO83">
            <v>0</v>
          </cell>
          <cell r="MP83">
            <v>0</v>
          </cell>
          <cell r="MQ83">
            <v>0</v>
          </cell>
          <cell r="MR83">
            <v>0</v>
          </cell>
          <cell r="MS83">
            <v>0</v>
          </cell>
          <cell r="MT83">
            <v>0</v>
          </cell>
          <cell r="MU83">
            <v>0</v>
          </cell>
          <cell r="NH83">
            <v>1</v>
          </cell>
          <cell r="NN83">
            <v>2.1</v>
          </cell>
          <cell r="QR83">
            <v>15</v>
          </cell>
          <cell r="QS83">
            <v>14</v>
          </cell>
        </row>
        <row r="84">
          <cell r="F84" t="str">
            <v>Oui</v>
          </cell>
          <cell r="I84">
            <v>0</v>
          </cell>
          <cell r="AM84">
            <v>45078</v>
          </cell>
          <cell r="AN84" t="str">
            <v>Oui</v>
          </cell>
          <cell r="AQ84" t="str">
            <v>Résident / autochtone (pas déplacé depuis au moins 12 mois)</v>
          </cell>
          <cell r="AS84" t="str">
            <v>Oui</v>
          </cell>
          <cell r="BE84">
            <v>0</v>
          </cell>
          <cell r="BF84">
            <v>0</v>
          </cell>
          <cell r="BH84">
            <v>0</v>
          </cell>
          <cell r="BI84">
            <v>0</v>
          </cell>
          <cell r="BK84">
            <v>2</v>
          </cell>
          <cell r="BL84">
            <v>2</v>
          </cell>
          <cell r="BN84">
            <v>2</v>
          </cell>
          <cell r="BO84">
            <v>1</v>
          </cell>
          <cell r="BQ84">
            <v>0</v>
          </cell>
          <cell r="BR84">
            <v>0</v>
          </cell>
          <cell r="CC84">
            <v>7</v>
          </cell>
          <cell r="CF84">
            <v>7</v>
          </cell>
          <cell r="DE84" t="str">
            <v>Agriculture de subsistance</v>
          </cell>
          <cell r="DG84" t="str">
            <v>Oui</v>
          </cell>
          <cell r="DI84" t="str">
            <v>Non</v>
          </cell>
          <cell r="DJ84" t="str">
            <v>Autre (préciser)</v>
          </cell>
          <cell r="DL84" t="str">
            <v>Non</v>
          </cell>
          <cell r="DO84">
            <v>1</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F84">
            <v>1</v>
          </cell>
          <cell r="EI84">
            <v>1</v>
          </cell>
          <cell r="EJ84">
            <v>1</v>
          </cell>
          <cell r="EK84">
            <v>1</v>
          </cell>
          <cell r="EL84">
            <v>1</v>
          </cell>
          <cell r="FP84" t="str">
            <v>En famille d'accueil</v>
          </cell>
          <cell r="FR84" t="str">
            <v>Maison (construction durable)</v>
          </cell>
          <cell r="FU84" t="str">
            <v>Non</v>
          </cell>
          <cell r="GE84" t="str">
            <v>Non</v>
          </cell>
          <cell r="GH84" t="str">
            <v>Source non-améliorée (c'est à dire non-protégée de l'extérieur, p.ex. puits creusé non-couvert/traditionnel, source naturelle non-aménagée, etc.)</v>
          </cell>
          <cell r="GK84" t="str">
            <v>Oui</v>
          </cell>
          <cell r="GL84" t="str">
            <v>Oui</v>
          </cell>
          <cell r="GM84" t="str">
            <v>Oui</v>
          </cell>
          <cell r="GN84" t="str">
            <v>Oui</v>
          </cell>
          <cell r="GO84" t="str">
            <v>Moins de 30 minutes</v>
          </cell>
          <cell r="GQ84">
            <v>0</v>
          </cell>
          <cell r="GR84">
            <v>0</v>
          </cell>
          <cell r="GS84">
            <v>0</v>
          </cell>
          <cell r="GT84">
            <v>0</v>
          </cell>
          <cell r="GU84">
            <v>0</v>
          </cell>
          <cell r="GV84">
            <v>0</v>
          </cell>
          <cell r="GW84">
            <v>0</v>
          </cell>
          <cell r="GX84">
            <v>0</v>
          </cell>
          <cell r="GY84">
            <v>1</v>
          </cell>
          <cell r="GZ84">
            <v>0</v>
          </cell>
          <cell r="HA84">
            <v>0</v>
          </cell>
          <cell r="HB84">
            <v>0</v>
          </cell>
          <cell r="HM84" t="str">
            <v>Non</v>
          </cell>
          <cell r="HO84" t="str">
            <v>Installation sanitaire améliorée (c’est-à-dire qui permet d'éviter le contact extérieur avec les excréments, p.ex. latrine à fosse couverte/avec dalle, latrine à évacuation vers un réservoir ou un système d’égout, etc.);</v>
          </cell>
          <cell r="HQ84" t="str">
            <v>Non</v>
          </cell>
          <cell r="HR84" t="str">
            <v>Non</v>
          </cell>
          <cell r="HU84" t="str">
            <v>Structure de santé (centre, clinique, hôpital, etc.)</v>
          </cell>
          <cell r="HW84" t="str">
            <v>Structure de santé (centre, clinique, hôpital, etc.)</v>
          </cell>
          <cell r="HY84" t="str">
            <v>Moins de 1 heure</v>
          </cell>
          <cell r="HZ84" t="str">
            <v>Non</v>
          </cell>
          <cell r="IG84" t="str">
            <v>Non</v>
          </cell>
          <cell r="II84" t="str">
            <v>Non</v>
          </cell>
          <cell r="IO84">
            <v>0</v>
          </cell>
          <cell r="IP84">
            <v>0</v>
          </cell>
          <cell r="IQ84">
            <v>0</v>
          </cell>
          <cell r="IR84">
            <v>0</v>
          </cell>
          <cell r="IS84">
            <v>0</v>
          </cell>
          <cell r="IT84">
            <v>1</v>
          </cell>
          <cell r="IU84">
            <v>0</v>
          </cell>
          <cell r="IW84">
            <v>0</v>
          </cell>
          <cell r="IX84">
            <v>0</v>
          </cell>
          <cell r="IY84">
            <v>0</v>
          </cell>
          <cell r="IZ84">
            <v>0</v>
          </cell>
          <cell r="JA84">
            <v>0</v>
          </cell>
          <cell r="JB84">
            <v>1</v>
          </cell>
          <cell r="JC84">
            <v>0</v>
          </cell>
          <cell r="JE84">
            <v>1</v>
          </cell>
          <cell r="JF84">
            <v>0</v>
          </cell>
          <cell r="JG84">
            <v>0</v>
          </cell>
          <cell r="JH84">
            <v>0</v>
          </cell>
          <cell r="JI84">
            <v>0</v>
          </cell>
          <cell r="JJ84">
            <v>0</v>
          </cell>
          <cell r="JK84">
            <v>0</v>
          </cell>
          <cell r="JL84">
            <v>0</v>
          </cell>
          <cell r="JO84" t="str">
            <v>Moins de 1 heure</v>
          </cell>
          <cell r="JP84" t="str">
            <v>Non</v>
          </cell>
          <cell r="JS84" t="str">
            <v>Pas de garçons de cet âge dans le ménage</v>
          </cell>
          <cell r="JT84" t="str">
            <v>Pas de filles de cet âge dans le ménage</v>
          </cell>
          <cell r="JU84" t="str">
            <v>Pas de garçons de cet âge dans le ménage</v>
          </cell>
          <cell r="JV84" t="str">
            <v>Pas de filles de cet âge dans le ménage</v>
          </cell>
          <cell r="KD84">
            <v>1</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V84">
            <v>1</v>
          </cell>
          <cell r="KW84">
            <v>0</v>
          </cell>
          <cell r="KX84">
            <v>0</v>
          </cell>
          <cell r="KY84">
            <v>1</v>
          </cell>
          <cell r="KZ84">
            <v>0</v>
          </cell>
          <cell r="LA84">
            <v>0</v>
          </cell>
          <cell r="LD84">
            <v>0</v>
          </cell>
          <cell r="LE84">
            <v>0</v>
          </cell>
          <cell r="LG84">
            <v>0</v>
          </cell>
          <cell r="LH84">
            <v>0</v>
          </cell>
          <cell r="LI84">
            <v>0</v>
          </cell>
          <cell r="LJ84">
            <v>0</v>
          </cell>
          <cell r="LK84">
            <v>0</v>
          </cell>
          <cell r="LL84">
            <v>0</v>
          </cell>
          <cell r="LM84">
            <v>0</v>
          </cell>
          <cell r="LN84">
            <v>0</v>
          </cell>
          <cell r="LQ84">
            <v>0</v>
          </cell>
          <cell r="LR84">
            <v>1</v>
          </cell>
          <cell r="LS84">
            <v>0</v>
          </cell>
          <cell r="LT84">
            <v>0</v>
          </cell>
          <cell r="LU84">
            <v>0</v>
          </cell>
          <cell r="LV84">
            <v>0</v>
          </cell>
          <cell r="LW84">
            <v>0</v>
          </cell>
          <cell r="LX84">
            <v>0</v>
          </cell>
          <cell r="LY84">
            <v>0</v>
          </cell>
          <cell r="LZ84">
            <v>0</v>
          </cell>
          <cell r="MA84">
            <v>0</v>
          </cell>
          <cell r="MB84">
            <v>0</v>
          </cell>
          <cell r="MC84">
            <v>0</v>
          </cell>
          <cell r="MD84">
            <v>0</v>
          </cell>
          <cell r="MG84">
            <v>0</v>
          </cell>
          <cell r="MH84">
            <v>0</v>
          </cell>
          <cell r="MI84">
            <v>1</v>
          </cell>
          <cell r="MJ84">
            <v>0</v>
          </cell>
          <cell r="MK84">
            <v>0</v>
          </cell>
          <cell r="ML84">
            <v>0</v>
          </cell>
          <cell r="MM84">
            <v>0</v>
          </cell>
          <cell r="MN84">
            <v>0</v>
          </cell>
          <cell r="MO84">
            <v>0</v>
          </cell>
          <cell r="MP84">
            <v>0</v>
          </cell>
          <cell r="MQ84">
            <v>0</v>
          </cell>
          <cell r="MR84">
            <v>0</v>
          </cell>
          <cell r="MS84">
            <v>0</v>
          </cell>
          <cell r="MT84">
            <v>0</v>
          </cell>
          <cell r="MU84">
            <v>0</v>
          </cell>
          <cell r="NH84">
            <v>1</v>
          </cell>
          <cell r="NN84">
            <v>2.5</v>
          </cell>
          <cell r="QR84">
            <v>19</v>
          </cell>
          <cell r="QS84">
            <v>3</v>
          </cell>
        </row>
        <row r="85">
          <cell r="F85" t="str">
            <v>Oui</v>
          </cell>
          <cell r="I85">
            <v>0</v>
          </cell>
          <cell r="AM85">
            <v>45200</v>
          </cell>
          <cell r="AN85" t="str">
            <v>Oui</v>
          </cell>
          <cell r="AQ85" t="str">
            <v>Déplacé interne</v>
          </cell>
          <cell r="BE85">
            <v>0</v>
          </cell>
          <cell r="BF85">
            <v>0</v>
          </cell>
          <cell r="BH85">
            <v>1</v>
          </cell>
          <cell r="BI85">
            <v>1</v>
          </cell>
          <cell r="BK85">
            <v>2</v>
          </cell>
          <cell r="BL85">
            <v>3</v>
          </cell>
          <cell r="BN85">
            <v>1</v>
          </cell>
          <cell r="BO85">
            <v>1</v>
          </cell>
          <cell r="BQ85">
            <v>0</v>
          </cell>
          <cell r="BR85">
            <v>0</v>
          </cell>
          <cell r="CC85">
            <v>9</v>
          </cell>
          <cell r="CF85">
            <v>9</v>
          </cell>
          <cell r="DE85" t="str">
            <v>Travail journalier</v>
          </cell>
          <cell r="DG85" t="str">
            <v>Oui</v>
          </cell>
          <cell r="DI85" t="str">
            <v>Oui</v>
          </cell>
          <cell r="DL85" t="str">
            <v>Oui</v>
          </cell>
          <cell r="DO85">
            <v>0</v>
          </cell>
          <cell r="DP85">
            <v>0</v>
          </cell>
          <cell r="DQ85">
            <v>1</v>
          </cell>
          <cell r="DR85">
            <v>1</v>
          </cell>
          <cell r="DS85">
            <v>1</v>
          </cell>
          <cell r="DT85">
            <v>0</v>
          </cell>
          <cell r="DU85">
            <v>0</v>
          </cell>
          <cell r="DV85">
            <v>0</v>
          </cell>
          <cell r="DW85">
            <v>0</v>
          </cell>
          <cell r="DX85">
            <v>0</v>
          </cell>
          <cell r="DY85">
            <v>0</v>
          </cell>
          <cell r="DZ85">
            <v>0</v>
          </cell>
          <cell r="EA85">
            <v>0</v>
          </cell>
          <cell r="EB85">
            <v>0</v>
          </cell>
          <cell r="EC85">
            <v>0</v>
          </cell>
          <cell r="ED85">
            <v>0</v>
          </cell>
          <cell r="EF85">
            <v>2</v>
          </cell>
          <cell r="EI85">
            <v>1</v>
          </cell>
          <cell r="EJ85">
            <v>1</v>
          </cell>
          <cell r="EK85">
            <v>2</v>
          </cell>
          <cell r="EL85">
            <v>2</v>
          </cell>
          <cell r="FP85" t="str">
            <v>En famille d'accueil</v>
          </cell>
          <cell r="FR85" t="str">
            <v>Maison (construction durable)</v>
          </cell>
          <cell r="FU85" t="str">
            <v>Non</v>
          </cell>
          <cell r="GE85" t="str">
            <v>Non</v>
          </cell>
          <cell r="GH85" t="str">
            <v>Source non-améliorée (c'est à dire non-protégée de l'extérieur, p.ex. puits creusé non-couvert/traditionnel, source naturelle non-aménagée, etc.)</v>
          </cell>
          <cell r="GK85" t="str">
            <v>Oui</v>
          </cell>
          <cell r="GL85" t="str">
            <v>Oui</v>
          </cell>
          <cell r="GM85" t="str">
            <v>Oui</v>
          </cell>
          <cell r="GN85" t="str">
            <v>Oui</v>
          </cell>
          <cell r="GO85" t="str">
            <v>De 31 minutes à 2 heures</v>
          </cell>
          <cell r="GQ85">
            <v>0</v>
          </cell>
          <cell r="GR85">
            <v>1</v>
          </cell>
          <cell r="GS85">
            <v>0</v>
          </cell>
          <cell r="GT85">
            <v>0</v>
          </cell>
          <cell r="GU85">
            <v>0</v>
          </cell>
          <cell r="GV85">
            <v>1</v>
          </cell>
          <cell r="GW85">
            <v>0</v>
          </cell>
          <cell r="GX85">
            <v>0</v>
          </cell>
          <cell r="GY85">
            <v>1</v>
          </cell>
          <cell r="GZ85">
            <v>0</v>
          </cell>
          <cell r="HA85">
            <v>0</v>
          </cell>
          <cell r="HB85">
            <v>0</v>
          </cell>
          <cell r="HM85" t="str">
            <v>Non</v>
          </cell>
          <cell r="HO85" t="str">
            <v>Pas d'installation sanitaire/défécation à l'air libre</v>
          </cell>
          <cell r="HU85" t="str">
            <v>Structure de santé (centre, clinique, hôpital, etc.)</v>
          </cell>
          <cell r="HW85" t="str">
            <v>Structure de santé (centre, clinique, hôpital, etc.)</v>
          </cell>
          <cell r="HY85" t="str">
            <v>Entre 1 heure et 2 heures</v>
          </cell>
          <cell r="HZ85" t="str">
            <v>Non</v>
          </cell>
          <cell r="IB85" t="str">
            <v>Oui</v>
          </cell>
          <cell r="IC85" t="str">
            <v>Oui</v>
          </cell>
          <cell r="ID85" t="str">
            <v>Oui</v>
          </cell>
          <cell r="IG85" t="str">
            <v>Non</v>
          </cell>
          <cell r="II85" t="str">
            <v>Non</v>
          </cell>
          <cell r="IO85">
            <v>0</v>
          </cell>
          <cell r="IP85">
            <v>0</v>
          </cell>
          <cell r="IQ85">
            <v>0</v>
          </cell>
          <cell r="IR85">
            <v>0</v>
          </cell>
          <cell r="IS85">
            <v>0</v>
          </cell>
          <cell r="IT85">
            <v>1</v>
          </cell>
          <cell r="IU85">
            <v>0</v>
          </cell>
          <cell r="IW85">
            <v>0</v>
          </cell>
          <cell r="IX85">
            <v>0</v>
          </cell>
          <cell r="IY85">
            <v>0</v>
          </cell>
          <cell r="IZ85">
            <v>0</v>
          </cell>
          <cell r="JA85">
            <v>0</v>
          </cell>
          <cell r="JB85">
            <v>1</v>
          </cell>
          <cell r="JC85">
            <v>0</v>
          </cell>
          <cell r="JE85">
            <v>1</v>
          </cell>
          <cell r="JF85">
            <v>0</v>
          </cell>
          <cell r="JG85">
            <v>0</v>
          </cell>
          <cell r="JH85">
            <v>0</v>
          </cell>
          <cell r="JI85">
            <v>0</v>
          </cell>
          <cell r="JJ85">
            <v>0</v>
          </cell>
          <cell r="JK85">
            <v>0</v>
          </cell>
          <cell r="JL85">
            <v>0</v>
          </cell>
          <cell r="JO85" t="str">
            <v>Moins de 1 heure</v>
          </cell>
          <cell r="JP85" t="str">
            <v>Non</v>
          </cell>
          <cell r="JS85" t="str">
            <v>Aucun</v>
          </cell>
          <cell r="JT85" t="str">
            <v>Aucune</v>
          </cell>
          <cell r="JU85" t="str">
            <v>Aucun</v>
          </cell>
          <cell r="JV85" t="str">
            <v>Aucune</v>
          </cell>
          <cell r="JZ85" t="str">
            <v>Interruption suite à un déplacement / retour</v>
          </cell>
          <cell r="KD85">
            <v>1</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V85">
            <v>1</v>
          </cell>
          <cell r="KW85">
            <v>1</v>
          </cell>
          <cell r="KX85">
            <v>1</v>
          </cell>
          <cell r="KY85">
            <v>0</v>
          </cell>
          <cell r="KZ85">
            <v>0</v>
          </cell>
          <cell r="LA85">
            <v>0</v>
          </cell>
          <cell r="LD85">
            <v>0</v>
          </cell>
          <cell r="LE85">
            <v>1</v>
          </cell>
          <cell r="LG85">
            <v>0</v>
          </cell>
          <cell r="LH85">
            <v>0</v>
          </cell>
          <cell r="LI85">
            <v>0</v>
          </cell>
          <cell r="LJ85">
            <v>0</v>
          </cell>
          <cell r="LK85">
            <v>1</v>
          </cell>
          <cell r="LL85">
            <v>0</v>
          </cell>
          <cell r="LM85">
            <v>0</v>
          </cell>
          <cell r="LN85">
            <v>0</v>
          </cell>
          <cell r="LQ85">
            <v>1</v>
          </cell>
          <cell r="LR85">
            <v>1</v>
          </cell>
          <cell r="LS85">
            <v>0</v>
          </cell>
          <cell r="LT85">
            <v>1</v>
          </cell>
          <cell r="LU85">
            <v>0</v>
          </cell>
          <cell r="LV85">
            <v>0</v>
          </cell>
          <cell r="LW85">
            <v>0</v>
          </cell>
          <cell r="LX85">
            <v>0</v>
          </cell>
          <cell r="LY85">
            <v>0</v>
          </cell>
          <cell r="LZ85">
            <v>0</v>
          </cell>
          <cell r="MA85">
            <v>0</v>
          </cell>
          <cell r="MB85">
            <v>0</v>
          </cell>
          <cell r="MC85">
            <v>0</v>
          </cell>
          <cell r="MD85">
            <v>0</v>
          </cell>
          <cell r="MG85">
            <v>1</v>
          </cell>
          <cell r="MH85">
            <v>1</v>
          </cell>
          <cell r="MI85">
            <v>1</v>
          </cell>
          <cell r="MJ85">
            <v>0</v>
          </cell>
          <cell r="MK85">
            <v>0</v>
          </cell>
          <cell r="ML85">
            <v>0</v>
          </cell>
          <cell r="MM85">
            <v>0</v>
          </cell>
          <cell r="MN85">
            <v>0</v>
          </cell>
          <cell r="MO85">
            <v>0</v>
          </cell>
          <cell r="MP85">
            <v>0</v>
          </cell>
          <cell r="MQ85">
            <v>0</v>
          </cell>
          <cell r="MR85">
            <v>0</v>
          </cell>
          <cell r="MS85">
            <v>0</v>
          </cell>
          <cell r="MT85">
            <v>0</v>
          </cell>
          <cell r="MU85">
            <v>0</v>
          </cell>
          <cell r="NH85">
            <v>1</v>
          </cell>
          <cell r="NN85">
            <v>2.2999999999999998</v>
          </cell>
          <cell r="QR85">
            <v>15</v>
          </cell>
          <cell r="QS85">
            <v>35</v>
          </cell>
        </row>
        <row r="86">
          <cell r="F86" t="str">
            <v>Oui</v>
          </cell>
          <cell r="I86">
            <v>0</v>
          </cell>
          <cell r="AM86">
            <v>45108</v>
          </cell>
          <cell r="AN86" t="str">
            <v>Oui</v>
          </cell>
          <cell r="AQ86" t="str">
            <v>Déplacé interne</v>
          </cell>
          <cell r="BE86">
            <v>0</v>
          </cell>
          <cell r="BF86">
            <v>0</v>
          </cell>
          <cell r="BH86">
            <v>1</v>
          </cell>
          <cell r="BI86">
            <v>2</v>
          </cell>
          <cell r="BK86">
            <v>1</v>
          </cell>
          <cell r="BL86">
            <v>2</v>
          </cell>
          <cell r="BN86">
            <v>1</v>
          </cell>
          <cell r="BO86">
            <v>1</v>
          </cell>
          <cell r="BQ86">
            <v>0</v>
          </cell>
          <cell r="BR86">
            <v>1</v>
          </cell>
          <cell r="CC86">
            <v>9</v>
          </cell>
          <cell r="CF86">
            <v>9</v>
          </cell>
          <cell r="DE86" t="str">
            <v>Travail journalier</v>
          </cell>
          <cell r="DG86" t="str">
            <v>Oui</v>
          </cell>
          <cell r="DI86" t="str">
            <v>Oui</v>
          </cell>
          <cell r="DL86" t="str">
            <v>Non</v>
          </cell>
          <cell r="DO86">
            <v>0</v>
          </cell>
          <cell r="DP86">
            <v>0</v>
          </cell>
          <cell r="DQ86">
            <v>0</v>
          </cell>
          <cell r="DR86">
            <v>0</v>
          </cell>
          <cell r="DS86">
            <v>1</v>
          </cell>
          <cell r="DT86">
            <v>1</v>
          </cell>
          <cell r="DU86">
            <v>0</v>
          </cell>
          <cell r="DV86">
            <v>0</v>
          </cell>
          <cell r="DW86">
            <v>0</v>
          </cell>
          <cell r="DX86">
            <v>0</v>
          </cell>
          <cell r="DY86">
            <v>0</v>
          </cell>
          <cell r="DZ86">
            <v>0</v>
          </cell>
          <cell r="EA86">
            <v>0</v>
          </cell>
          <cell r="EB86">
            <v>0</v>
          </cell>
          <cell r="EC86">
            <v>0</v>
          </cell>
          <cell r="ED86">
            <v>0</v>
          </cell>
          <cell r="EF86">
            <v>0</v>
          </cell>
          <cell r="EI86">
            <v>1</v>
          </cell>
          <cell r="EJ86">
            <v>1</v>
          </cell>
          <cell r="EK86">
            <v>1</v>
          </cell>
          <cell r="EL86">
            <v>1</v>
          </cell>
          <cell r="FP86" t="str">
            <v>En famille d'accueil</v>
          </cell>
          <cell r="FR86" t="str">
            <v>Maison (construction durable)</v>
          </cell>
          <cell r="FU86" t="str">
            <v>Non</v>
          </cell>
          <cell r="GE86" t="str">
            <v>Non</v>
          </cell>
          <cell r="GH86" t="str">
            <v>Source améliorée (c'est-à-dire protégée de l'extérieur, p.ex. eau courante/robinet, puits creusé couvert, puits à pompe/forage, camion-citerne/charrette avec citerne, Kiosque/échoppe/boutique à eau, eau en bouteille; eau en sachet, etc. et eau de pluie)</v>
          </cell>
          <cell r="GK86" t="str">
            <v>Oui</v>
          </cell>
          <cell r="GL86" t="str">
            <v>Oui</v>
          </cell>
          <cell r="GM86" t="str">
            <v>Oui</v>
          </cell>
          <cell r="GN86" t="str">
            <v>Oui</v>
          </cell>
          <cell r="GO86" t="str">
            <v>Moins de 30 minutes</v>
          </cell>
          <cell r="GQ86">
            <v>0</v>
          </cell>
          <cell r="GR86">
            <v>0</v>
          </cell>
          <cell r="GS86">
            <v>0</v>
          </cell>
          <cell r="GT86">
            <v>0</v>
          </cell>
          <cell r="GU86">
            <v>0</v>
          </cell>
          <cell r="GV86">
            <v>0</v>
          </cell>
          <cell r="GW86">
            <v>0</v>
          </cell>
          <cell r="GX86">
            <v>0</v>
          </cell>
          <cell r="GY86">
            <v>1</v>
          </cell>
          <cell r="GZ86">
            <v>0</v>
          </cell>
          <cell r="HA86">
            <v>0</v>
          </cell>
          <cell r="HB86">
            <v>0</v>
          </cell>
          <cell r="HM86" t="str">
            <v>Non</v>
          </cell>
          <cell r="HO86" t="str">
            <v>Installation sanitaire non-améliorée (c’est-à-dire qui n'empêchent pas le contact extérieur avec les excréments, p.ex. latrine à fosse ouverte/sans dalle, latrines traditionnelles, etc.)</v>
          </cell>
          <cell r="HQ86" t="str">
            <v>Non</v>
          </cell>
          <cell r="HR86" t="str">
            <v>Oui</v>
          </cell>
          <cell r="HU86" t="str">
            <v>Reste à la maison / se soigne soi-même</v>
          </cell>
          <cell r="HW86" t="str">
            <v>Reste à la maison / se soigne soi-même</v>
          </cell>
          <cell r="HY86" t="str">
            <v>Moins de 1 heure</v>
          </cell>
          <cell r="HZ86" t="str">
            <v>Non</v>
          </cell>
          <cell r="IB86" t="str">
            <v>Oui</v>
          </cell>
          <cell r="IC86" t="str">
            <v>Oui</v>
          </cell>
          <cell r="ID86" t="str">
            <v>Oui</v>
          </cell>
          <cell r="IG86" t="str">
            <v>Non</v>
          </cell>
          <cell r="II86" t="str">
            <v>Non</v>
          </cell>
          <cell r="IO86">
            <v>0</v>
          </cell>
          <cell r="IP86">
            <v>0</v>
          </cell>
          <cell r="IQ86">
            <v>0</v>
          </cell>
          <cell r="IR86">
            <v>0</v>
          </cell>
          <cell r="IS86">
            <v>0</v>
          </cell>
          <cell r="IT86">
            <v>1</v>
          </cell>
          <cell r="IU86">
            <v>0</v>
          </cell>
          <cell r="IW86">
            <v>0</v>
          </cell>
          <cell r="IX86">
            <v>0</v>
          </cell>
          <cell r="IY86">
            <v>0</v>
          </cell>
          <cell r="IZ86">
            <v>0</v>
          </cell>
          <cell r="JA86">
            <v>0</v>
          </cell>
          <cell r="JB86">
            <v>1</v>
          </cell>
          <cell r="JC86">
            <v>0</v>
          </cell>
          <cell r="JE86">
            <v>1</v>
          </cell>
          <cell r="JF86">
            <v>0</v>
          </cell>
          <cell r="JG86">
            <v>0</v>
          </cell>
          <cell r="JH86">
            <v>0</v>
          </cell>
          <cell r="JI86">
            <v>0</v>
          </cell>
          <cell r="JJ86">
            <v>0</v>
          </cell>
          <cell r="JK86">
            <v>0</v>
          </cell>
          <cell r="JL86">
            <v>0</v>
          </cell>
          <cell r="JO86" t="str">
            <v>Moins de 1 heure</v>
          </cell>
          <cell r="JP86" t="str">
            <v>Non</v>
          </cell>
          <cell r="JS86" t="str">
            <v>Tous</v>
          </cell>
          <cell r="JT86" t="str">
            <v>Toutes les filles de cet âge</v>
          </cell>
          <cell r="JU86" t="str">
            <v>Tous</v>
          </cell>
          <cell r="JV86" t="str">
            <v>Toutes les filles de cet âge</v>
          </cell>
          <cell r="KD86">
            <v>1</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V86">
            <v>0</v>
          </cell>
          <cell r="KW86">
            <v>1</v>
          </cell>
          <cell r="KX86">
            <v>0</v>
          </cell>
          <cell r="KY86">
            <v>0</v>
          </cell>
          <cell r="KZ86">
            <v>0</v>
          </cell>
          <cell r="LA86">
            <v>0</v>
          </cell>
          <cell r="LD86">
            <v>0</v>
          </cell>
          <cell r="LE86">
            <v>1</v>
          </cell>
          <cell r="LG86">
            <v>0</v>
          </cell>
          <cell r="LH86">
            <v>0</v>
          </cell>
          <cell r="LI86">
            <v>0</v>
          </cell>
          <cell r="LJ86">
            <v>0</v>
          </cell>
          <cell r="LK86">
            <v>0</v>
          </cell>
          <cell r="LL86">
            <v>0</v>
          </cell>
          <cell r="LM86">
            <v>0</v>
          </cell>
          <cell r="LN86">
            <v>0</v>
          </cell>
          <cell r="LQ86">
            <v>1</v>
          </cell>
          <cell r="LR86">
            <v>0</v>
          </cell>
          <cell r="LS86">
            <v>0</v>
          </cell>
          <cell r="LT86">
            <v>0</v>
          </cell>
          <cell r="LU86">
            <v>0</v>
          </cell>
          <cell r="LV86">
            <v>0</v>
          </cell>
          <cell r="LW86">
            <v>0</v>
          </cell>
          <cell r="LX86">
            <v>0</v>
          </cell>
          <cell r="LY86">
            <v>0</v>
          </cell>
          <cell r="LZ86">
            <v>0</v>
          </cell>
          <cell r="MA86">
            <v>0</v>
          </cell>
          <cell r="MB86">
            <v>0</v>
          </cell>
          <cell r="MC86">
            <v>0</v>
          </cell>
          <cell r="MD86">
            <v>0</v>
          </cell>
          <cell r="MG86">
            <v>0</v>
          </cell>
          <cell r="MH86">
            <v>1</v>
          </cell>
          <cell r="MI86">
            <v>0</v>
          </cell>
          <cell r="MJ86">
            <v>0</v>
          </cell>
          <cell r="MK86">
            <v>0</v>
          </cell>
          <cell r="ML86">
            <v>0</v>
          </cell>
          <cell r="MM86">
            <v>0</v>
          </cell>
          <cell r="MN86">
            <v>0</v>
          </cell>
          <cell r="MO86">
            <v>0</v>
          </cell>
          <cell r="MP86">
            <v>0</v>
          </cell>
          <cell r="MQ86">
            <v>0</v>
          </cell>
          <cell r="MR86">
            <v>0</v>
          </cell>
          <cell r="MS86">
            <v>0</v>
          </cell>
          <cell r="MT86">
            <v>0</v>
          </cell>
          <cell r="MU86">
            <v>0</v>
          </cell>
          <cell r="NH86">
            <v>1</v>
          </cell>
          <cell r="NN86">
            <v>4.8</v>
          </cell>
          <cell r="QR86">
            <v>20</v>
          </cell>
          <cell r="QS86">
            <v>46</v>
          </cell>
        </row>
        <row r="87">
          <cell r="F87" t="str">
            <v>Oui</v>
          </cell>
          <cell r="I87">
            <v>0</v>
          </cell>
          <cell r="AM87">
            <v>45108</v>
          </cell>
          <cell r="AN87" t="str">
            <v>Oui</v>
          </cell>
          <cell r="AQ87" t="str">
            <v>Déplacé interne</v>
          </cell>
          <cell r="BE87">
            <v>0</v>
          </cell>
          <cell r="BF87">
            <v>1</v>
          </cell>
          <cell r="BH87">
            <v>2</v>
          </cell>
          <cell r="BI87">
            <v>0</v>
          </cell>
          <cell r="BK87">
            <v>1</v>
          </cell>
          <cell r="BL87">
            <v>0</v>
          </cell>
          <cell r="BN87">
            <v>1</v>
          </cell>
          <cell r="BO87">
            <v>1</v>
          </cell>
          <cell r="BQ87">
            <v>0</v>
          </cell>
          <cell r="BR87">
            <v>0</v>
          </cell>
          <cell r="CC87">
            <v>6</v>
          </cell>
          <cell r="CF87">
            <v>6</v>
          </cell>
          <cell r="DE87" t="str">
            <v>Travail journalier</v>
          </cell>
          <cell r="DG87" t="str">
            <v>Non</v>
          </cell>
          <cell r="DI87" t="str">
            <v>Non</v>
          </cell>
          <cell r="DJ87" t="str">
            <v>Les produits sur le marché sont trop chers pour le ménage</v>
          </cell>
          <cell r="DL87" t="str">
            <v>Non</v>
          </cell>
          <cell r="DO87">
            <v>0</v>
          </cell>
          <cell r="DP87">
            <v>0</v>
          </cell>
          <cell r="DQ87">
            <v>0</v>
          </cell>
          <cell r="DR87">
            <v>0</v>
          </cell>
          <cell r="DS87">
            <v>1</v>
          </cell>
          <cell r="DT87">
            <v>0</v>
          </cell>
          <cell r="DU87">
            <v>0</v>
          </cell>
          <cell r="DV87">
            <v>0</v>
          </cell>
          <cell r="DW87">
            <v>0</v>
          </cell>
          <cell r="DX87">
            <v>0</v>
          </cell>
          <cell r="DY87">
            <v>0</v>
          </cell>
          <cell r="DZ87">
            <v>0</v>
          </cell>
          <cell r="EA87">
            <v>0</v>
          </cell>
          <cell r="EB87">
            <v>0</v>
          </cell>
          <cell r="EC87">
            <v>0</v>
          </cell>
          <cell r="ED87">
            <v>0</v>
          </cell>
          <cell r="EF87">
            <v>0</v>
          </cell>
          <cell r="EI87">
            <v>1</v>
          </cell>
          <cell r="EJ87">
            <v>1</v>
          </cell>
          <cell r="EK87">
            <v>1</v>
          </cell>
          <cell r="EL87">
            <v>1</v>
          </cell>
          <cell r="FP87" t="str">
            <v>En famille d'accueil</v>
          </cell>
          <cell r="FR87" t="str">
            <v>Maison (construction durable)</v>
          </cell>
          <cell r="FU87" t="str">
            <v>Non</v>
          </cell>
          <cell r="GE87" t="str">
            <v>Non</v>
          </cell>
          <cell r="GH87" t="str">
            <v>Source améliorée (c'est-à-dire protégée de l'extérieur, p.ex. eau courante/robinet, puits creusé couvert, puits à pompe/forage, camion-citerne/charrette avec citerne, Kiosque/échoppe/boutique à eau, eau en bouteille; eau en sachet, etc. et eau de pluie)</v>
          </cell>
          <cell r="GK87" t="str">
            <v>Oui</v>
          </cell>
          <cell r="GL87" t="str">
            <v>Oui</v>
          </cell>
          <cell r="GM87" t="str">
            <v>Oui</v>
          </cell>
          <cell r="GN87" t="str">
            <v>Oui</v>
          </cell>
          <cell r="GO87" t="str">
            <v>Moins de 30 minutes</v>
          </cell>
          <cell r="GQ87">
            <v>0</v>
          </cell>
          <cell r="GR87">
            <v>0</v>
          </cell>
          <cell r="GS87">
            <v>0</v>
          </cell>
          <cell r="GT87">
            <v>0</v>
          </cell>
          <cell r="GU87">
            <v>0</v>
          </cell>
          <cell r="GV87">
            <v>0</v>
          </cell>
          <cell r="GW87">
            <v>0</v>
          </cell>
          <cell r="GX87">
            <v>0</v>
          </cell>
          <cell r="GY87">
            <v>1</v>
          </cell>
          <cell r="GZ87">
            <v>0</v>
          </cell>
          <cell r="HA87">
            <v>0</v>
          </cell>
          <cell r="HB87">
            <v>0</v>
          </cell>
          <cell r="HM87" t="str">
            <v>Non</v>
          </cell>
          <cell r="HO87" t="str">
            <v>Installation sanitaire améliorée (c’est-à-dire qui permet d'éviter le contact extérieur avec les excréments, p.ex. latrine à fosse couverte/avec dalle, latrine à évacuation vers un réservoir ou un système d’égout, etc.);</v>
          </cell>
          <cell r="HQ87" t="str">
            <v>Non</v>
          </cell>
          <cell r="HR87" t="str">
            <v>Oui</v>
          </cell>
          <cell r="HU87" t="str">
            <v>Reste à la maison / se soigne soi-même</v>
          </cell>
          <cell r="HW87" t="str">
            <v>Reste à la maison / se soigne soi-même</v>
          </cell>
          <cell r="HY87" t="str">
            <v>Moins de 1 heure</v>
          </cell>
          <cell r="HZ87" t="str">
            <v>Non</v>
          </cell>
          <cell r="IB87" t="str">
            <v>Oui</v>
          </cell>
          <cell r="IC87" t="str">
            <v>Oui</v>
          </cell>
          <cell r="ID87" t="str">
            <v>Non</v>
          </cell>
          <cell r="IG87" t="str">
            <v>Non</v>
          </cell>
          <cell r="II87" t="str">
            <v>Non</v>
          </cell>
          <cell r="IO87">
            <v>0</v>
          </cell>
          <cell r="IP87">
            <v>0</v>
          </cell>
          <cell r="IQ87">
            <v>0</v>
          </cell>
          <cell r="IR87">
            <v>0</v>
          </cell>
          <cell r="IS87">
            <v>0</v>
          </cell>
          <cell r="IT87">
            <v>1</v>
          </cell>
          <cell r="IU87">
            <v>0</v>
          </cell>
          <cell r="IW87">
            <v>0</v>
          </cell>
          <cell r="IX87">
            <v>0</v>
          </cell>
          <cell r="IY87">
            <v>0</v>
          </cell>
          <cell r="IZ87">
            <v>0</v>
          </cell>
          <cell r="JA87">
            <v>0</v>
          </cell>
          <cell r="JB87">
            <v>1</v>
          </cell>
          <cell r="JC87">
            <v>0</v>
          </cell>
          <cell r="JE87">
            <v>1</v>
          </cell>
          <cell r="JF87">
            <v>0</v>
          </cell>
          <cell r="JG87">
            <v>0</v>
          </cell>
          <cell r="JH87">
            <v>0</v>
          </cell>
          <cell r="JI87">
            <v>0</v>
          </cell>
          <cell r="JJ87">
            <v>0</v>
          </cell>
          <cell r="JK87">
            <v>0</v>
          </cell>
          <cell r="JL87">
            <v>0</v>
          </cell>
          <cell r="JO87" t="str">
            <v>Moins de 1 heure</v>
          </cell>
          <cell r="JP87" t="str">
            <v>Non</v>
          </cell>
          <cell r="JS87" t="str">
            <v>Tous</v>
          </cell>
          <cell r="JU87" t="str">
            <v>Pas de garçons de cet âge dans le ménage</v>
          </cell>
          <cell r="KD87">
            <v>1</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V87">
            <v>1</v>
          </cell>
          <cell r="KW87">
            <v>0</v>
          </cell>
          <cell r="KX87">
            <v>0</v>
          </cell>
          <cell r="KY87">
            <v>0</v>
          </cell>
          <cell r="KZ87">
            <v>0</v>
          </cell>
          <cell r="LA87">
            <v>0</v>
          </cell>
          <cell r="LD87">
            <v>0</v>
          </cell>
          <cell r="LE87">
            <v>1</v>
          </cell>
          <cell r="LG87">
            <v>0</v>
          </cell>
          <cell r="LH87">
            <v>1</v>
          </cell>
          <cell r="LI87">
            <v>0</v>
          </cell>
          <cell r="LJ87">
            <v>0</v>
          </cell>
          <cell r="LK87">
            <v>0</v>
          </cell>
          <cell r="LL87">
            <v>0</v>
          </cell>
          <cell r="LM87">
            <v>0</v>
          </cell>
          <cell r="LN87">
            <v>0</v>
          </cell>
          <cell r="LQ87">
            <v>0</v>
          </cell>
          <cell r="LR87">
            <v>1</v>
          </cell>
          <cell r="LS87">
            <v>0</v>
          </cell>
          <cell r="LT87">
            <v>0</v>
          </cell>
          <cell r="LU87">
            <v>0</v>
          </cell>
          <cell r="LV87">
            <v>0</v>
          </cell>
          <cell r="LW87">
            <v>0</v>
          </cell>
          <cell r="LX87">
            <v>0</v>
          </cell>
          <cell r="LY87">
            <v>0</v>
          </cell>
          <cell r="LZ87">
            <v>0</v>
          </cell>
          <cell r="MA87">
            <v>0</v>
          </cell>
          <cell r="MB87">
            <v>0</v>
          </cell>
          <cell r="MC87">
            <v>0</v>
          </cell>
          <cell r="MD87">
            <v>0</v>
          </cell>
          <cell r="MG87">
            <v>0</v>
          </cell>
          <cell r="MH87">
            <v>1</v>
          </cell>
          <cell r="MI87">
            <v>0</v>
          </cell>
          <cell r="MJ87">
            <v>0</v>
          </cell>
          <cell r="MK87">
            <v>0</v>
          </cell>
          <cell r="ML87">
            <v>0</v>
          </cell>
          <cell r="MM87">
            <v>0</v>
          </cell>
          <cell r="MN87">
            <v>0</v>
          </cell>
          <cell r="MO87">
            <v>0</v>
          </cell>
          <cell r="MP87">
            <v>0</v>
          </cell>
          <cell r="MQ87">
            <v>0</v>
          </cell>
          <cell r="MR87">
            <v>0</v>
          </cell>
          <cell r="MS87">
            <v>0</v>
          </cell>
          <cell r="MT87">
            <v>0</v>
          </cell>
          <cell r="MU87">
            <v>0</v>
          </cell>
          <cell r="NH87">
            <v>1</v>
          </cell>
          <cell r="NN87">
            <v>4.3</v>
          </cell>
          <cell r="QR87">
            <v>19</v>
          </cell>
          <cell r="QS87">
            <v>52</v>
          </cell>
        </row>
        <row r="88">
          <cell r="F88" t="str">
            <v>Oui</v>
          </cell>
          <cell r="I88">
            <v>0</v>
          </cell>
          <cell r="AM88">
            <v>45170</v>
          </cell>
          <cell r="AN88" t="str">
            <v>Oui</v>
          </cell>
          <cell r="AQ88" t="str">
            <v>Déplacé interne</v>
          </cell>
          <cell r="BE88">
            <v>0</v>
          </cell>
          <cell r="BF88">
            <v>0</v>
          </cell>
          <cell r="BH88">
            <v>0</v>
          </cell>
          <cell r="BI88">
            <v>0</v>
          </cell>
          <cell r="BK88">
            <v>1</v>
          </cell>
          <cell r="BL88">
            <v>1</v>
          </cell>
          <cell r="BN88">
            <v>1</v>
          </cell>
          <cell r="BO88">
            <v>2</v>
          </cell>
          <cell r="BQ88">
            <v>0</v>
          </cell>
          <cell r="BR88">
            <v>0</v>
          </cell>
          <cell r="CC88">
            <v>5</v>
          </cell>
          <cell r="CF88">
            <v>5</v>
          </cell>
          <cell r="DE88" t="str">
            <v>Travail journalier</v>
          </cell>
          <cell r="DG88" t="str">
            <v>Non</v>
          </cell>
          <cell r="DI88" t="str">
            <v>Non</v>
          </cell>
          <cell r="DJ88" t="str">
            <v>Les produits sur le marché sont trop chers pour le ménage</v>
          </cell>
          <cell r="DL88" t="str">
            <v>Non</v>
          </cell>
          <cell r="DO88">
            <v>0</v>
          </cell>
          <cell r="DP88">
            <v>0</v>
          </cell>
          <cell r="DQ88">
            <v>0</v>
          </cell>
          <cell r="DR88">
            <v>0</v>
          </cell>
          <cell r="DS88">
            <v>1</v>
          </cell>
          <cell r="DT88">
            <v>0</v>
          </cell>
          <cell r="DU88">
            <v>0</v>
          </cell>
          <cell r="DV88">
            <v>0</v>
          </cell>
          <cell r="DW88">
            <v>0</v>
          </cell>
          <cell r="DX88">
            <v>0</v>
          </cell>
          <cell r="DY88">
            <v>0</v>
          </cell>
          <cell r="DZ88">
            <v>0</v>
          </cell>
          <cell r="EA88">
            <v>0</v>
          </cell>
          <cell r="EB88">
            <v>0</v>
          </cell>
          <cell r="EC88">
            <v>0</v>
          </cell>
          <cell r="ED88">
            <v>0</v>
          </cell>
          <cell r="EF88">
            <v>0</v>
          </cell>
          <cell r="EI88">
            <v>1</v>
          </cell>
          <cell r="EJ88">
            <v>1</v>
          </cell>
          <cell r="EK88">
            <v>1</v>
          </cell>
          <cell r="EL88">
            <v>1</v>
          </cell>
          <cell r="FP88" t="str">
            <v>En famille d'accueil</v>
          </cell>
          <cell r="FR88" t="str">
            <v>Abri d'urgence (non-durable, construit à partir des matériaux disponibles en urgence)</v>
          </cell>
          <cell r="FU88" t="str">
            <v>Oui</v>
          </cell>
          <cell r="GE88" t="str">
            <v>Non</v>
          </cell>
          <cell r="GH88" t="str">
            <v>Source améliorée (c'est-à-dire protégée de l'extérieur, p.ex. eau courante/robinet, puits creusé couvert, puits à pompe/forage, camion-citerne/charrette avec citerne, Kiosque/échoppe/boutique à eau, eau en bouteille; eau en sachet, etc. et eau de pluie)</v>
          </cell>
          <cell r="GK88" t="str">
            <v>Oui</v>
          </cell>
          <cell r="GL88" t="str">
            <v>Oui</v>
          </cell>
          <cell r="GM88" t="str">
            <v>Oui</v>
          </cell>
          <cell r="GN88" t="str">
            <v>Oui</v>
          </cell>
          <cell r="GO88" t="str">
            <v>Moins de 30 minutes</v>
          </cell>
          <cell r="GQ88">
            <v>0</v>
          </cell>
          <cell r="GR88">
            <v>0</v>
          </cell>
          <cell r="GS88">
            <v>0</v>
          </cell>
          <cell r="GT88">
            <v>0</v>
          </cell>
          <cell r="GU88">
            <v>0</v>
          </cell>
          <cell r="GV88">
            <v>0</v>
          </cell>
          <cell r="GW88">
            <v>0</v>
          </cell>
          <cell r="GX88">
            <v>0</v>
          </cell>
          <cell r="GY88">
            <v>1</v>
          </cell>
          <cell r="GZ88">
            <v>0</v>
          </cell>
          <cell r="HA88">
            <v>0</v>
          </cell>
          <cell r="HB88">
            <v>0</v>
          </cell>
          <cell r="HM88" t="str">
            <v>Non</v>
          </cell>
          <cell r="HO88" t="str">
            <v>Installation sanitaire non-améliorée (c’est-à-dire qui n'empêchent pas le contact extérieur avec les excréments, p.ex. latrine à fosse ouverte/sans dalle, latrines traditionnelles, etc.)</v>
          </cell>
          <cell r="HQ88" t="str">
            <v>Non</v>
          </cell>
          <cell r="HR88" t="str">
            <v>Non</v>
          </cell>
          <cell r="HU88" t="str">
            <v>Reste à la maison / se soigne soi-même</v>
          </cell>
          <cell r="HW88" t="str">
            <v>Reste à la maison / se soigne soi-même</v>
          </cell>
          <cell r="HY88" t="str">
            <v>Moins de 1 heure</v>
          </cell>
          <cell r="HZ88" t="str">
            <v>Non</v>
          </cell>
          <cell r="IG88" t="str">
            <v>Non</v>
          </cell>
          <cell r="II88" t="str">
            <v>Non</v>
          </cell>
          <cell r="IO88">
            <v>0</v>
          </cell>
          <cell r="IP88">
            <v>0</v>
          </cell>
          <cell r="IQ88">
            <v>0</v>
          </cell>
          <cell r="IR88">
            <v>0</v>
          </cell>
          <cell r="IS88">
            <v>0</v>
          </cell>
          <cell r="IT88">
            <v>1</v>
          </cell>
          <cell r="IU88">
            <v>0</v>
          </cell>
          <cell r="IW88">
            <v>0</v>
          </cell>
          <cell r="IX88">
            <v>0</v>
          </cell>
          <cell r="IY88">
            <v>0</v>
          </cell>
          <cell r="IZ88">
            <v>0</v>
          </cell>
          <cell r="JA88">
            <v>0</v>
          </cell>
          <cell r="JB88">
            <v>1</v>
          </cell>
          <cell r="JC88">
            <v>0</v>
          </cell>
          <cell r="JE88">
            <v>1</v>
          </cell>
          <cell r="JF88">
            <v>0</v>
          </cell>
          <cell r="JG88">
            <v>0</v>
          </cell>
          <cell r="JH88">
            <v>0</v>
          </cell>
          <cell r="JI88">
            <v>0</v>
          </cell>
          <cell r="JJ88">
            <v>0</v>
          </cell>
          <cell r="JK88">
            <v>0</v>
          </cell>
          <cell r="JL88">
            <v>0</v>
          </cell>
          <cell r="JO88" t="str">
            <v>Moins de 1 heure</v>
          </cell>
          <cell r="JP88" t="str">
            <v>Non</v>
          </cell>
          <cell r="JS88" t="str">
            <v>Aucun</v>
          </cell>
          <cell r="JT88" t="str">
            <v>Aucune</v>
          </cell>
          <cell r="JU88" t="str">
            <v>Aucun</v>
          </cell>
          <cell r="JV88" t="str">
            <v>Aucune</v>
          </cell>
          <cell r="JZ88" t="str">
            <v>Interruption suite à un déplacement / retour</v>
          </cell>
          <cell r="KD88">
            <v>1</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V88">
            <v>1</v>
          </cell>
          <cell r="KW88">
            <v>0</v>
          </cell>
          <cell r="KX88">
            <v>0</v>
          </cell>
          <cell r="KY88">
            <v>0</v>
          </cell>
          <cell r="KZ88">
            <v>0</v>
          </cell>
          <cell r="LA88">
            <v>0</v>
          </cell>
          <cell r="LD88">
            <v>0</v>
          </cell>
          <cell r="LE88">
            <v>0</v>
          </cell>
          <cell r="LG88">
            <v>0</v>
          </cell>
          <cell r="LH88">
            <v>1</v>
          </cell>
          <cell r="LI88">
            <v>0</v>
          </cell>
          <cell r="LJ88">
            <v>0</v>
          </cell>
          <cell r="LK88">
            <v>0</v>
          </cell>
          <cell r="LL88">
            <v>0</v>
          </cell>
          <cell r="LM88">
            <v>0</v>
          </cell>
          <cell r="LN88">
            <v>0</v>
          </cell>
          <cell r="LQ88">
            <v>0</v>
          </cell>
          <cell r="LR88">
            <v>1</v>
          </cell>
          <cell r="LS88">
            <v>0</v>
          </cell>
          <cell r="LT88">
            <v>0</v>
          </cell>
          <cell r="LU88">
            <v>0</v>
          </cell>
          <cell r="LV88">
            <v>0</v>
          </cell>
          <cell r="LW88">
            <v>0</v>
          </cell>
          <cell r="LX88">
            <v>0</v>
          </cell>
          <cell r="LY88">
            <v>0</v>
          </cell>
          <cell r="LZ88">
            <v>0</v>
          </cell>
          <cell r="MA88">
            <v>0</v>
          </cell>
          <cell r="MB88">
            <v>0</v>
          </cell>
          <cell r="MC88">
            <v>0</v>
          </cell>
          <cell r="MD88">
            <v>0</v>
          </cell>
          <cell r="MG88">
            <v>0</v>
          </cell>
          <cell r="MH88">
            <v>1</v>
          </cell>
          <cell r="MI88">
            <v>0</v>
          </cell>
          <cell r="MJ88">
            <v>0</v>
          </cell>
          <cell r="MK88">
            <v>0</v>
          </cell>
          <cell r="ML88">
            <v>0</v>
          </cell>
          <cell r="MM88">
            <v>0</v>
          </cell>
          <cell r="MN88">
            <v>0</v>
          </cell>
          <cell r="MO88">
            <v>0</v>
          </cell>
          <cell r="MP88">
            <v>0</v>
          </cell>
          <cell r="MQ88">
            <v>0</v>
          </cell>
          <cell r="MR88">
            <v>0</v>
          </cell>
          <cell r="MS88">
            <v>0</v>
          </cell>
          <cell r="MT88">
            <v>0</v>
          </cell>
          <cell r="MU88">
            <v>0</v>
          </cell>
          <cell r="NH88">
            <v>1</v>
          </cell>
          <cell r="NN88">
            <v>5</v>
          </cell>
          <cell r="QR88">
            <v>16</v>
          </cell>
          <cell r="QS88">
            <v>34</v>
          </cell>
        </row>
        <row r="89">
          <cell r="F89" t="str">
            <v>Oui</v>
          </cell>
          <cell r="I89">
            <v>0</v>
          </cell>
          <cell r="AM89">
            <v>45139</v>
          </cell>
          <cell r="AN89" t="str">
            <v>Oui</v>
          </cell>
          <cell r="AQ89" t="str">
            <v>Déplacé interne</v>
          </cell>
          <cell r="BE89">
            <v>0</v>
          </cell>
          <cell r="BF89">
            <v>0</v>
          </cell>
          <cell r="BH89">
            <v>0</v>
          </cell>
          <cell r="BI89">
            <v>1</v>
          </cell>
          <cell r="BK89">
            <v>1</v>
          </cell>
          <cell r="BL89">
            <v>3</v>
          </cell>
          <cell r="BN89">
            <v>1</v>
          </cell>
          <cell r="BO89">
            <v>1</v>
          </cell>
          <cell r="BQ89">
            <v>0</v>
          </cell>
          <cell r="BR89">
            <v>0</v>
          </cell>
          <cell r="CC89">
            <v>7</v>
          </cell>
          <cell r="CF89">
            <v>7</v>
          </cell>
          <cell r="DE89" t="str">
            <v>Travail journalier</v>
          </cell>
          <cell r="DG89" t="str">
            <v>Non</v>
          </cell>
          <cell r="DI89" t="str">
            <v>Non</v>
          </cell>
          <cell r="DJ89" t="str">
            <v>Les produits sur le marché sont trop chers pour le ménage</v>
          </cell>
          <cell r="DL89" t="str">
            <v>Non</v>
          </cell>
          <cell r="DO89">
            <v>0</v>
          </cell>
          <cell r="DP89">
            <v>0</v>
          </cell>
          <cell r="DQ89">
            <v>0</v>
          </cell>
          <cell r="DR89">
            <v>0</v>
          </cell>
          <cell r="DS89">
            <v>1</v>
          </cell>
          <cell r="DT89">
            <v>0</v>
          </cell>
          <cell r="DU89">
            <v>0</v>
          </cell>
          <cell r="DV89">
            <v>0</v>
          </cell>
          <cell r="DW89">
            <v>0</v>
          </cell>
          <cell r="DX89">
            <v>0</v>
          </cell>
          <cell r="DY89">
            <v>0</v>
          </cell>
          <cell r="DZ89">
            <v>0</v>
          </cell>
          <cell r="EA89">
            <v>0</v>
          </cell>
          <cell r="EB89">
            <v>0</v>
          </cell>
          <cell r="EC89">
            <v>0</v>
          </cell>
          <cell r="ED89">
            <v>0</v>
          </cell>
          <cell r="EF89">
            <v>0</v>
          </cell>
          <cell r="EI89">
            <v>1</v>
          </cell>
          <cell r="EJ89">
            <v>1</v>
          </cell>
          <cell r="EK89">
            <v>2</v>
          </cell>
          <cell r="EL89">
            <v>2</v>
          </cell>
          <cell r="FP89" t="str">
            <v>Locataire (habite seul sur une parcelle qu'il loue)</v>
          </cell>
          <cell r="FR89" t="str">
            <v>Maison (construction non-durable délabrée)</v>
          </cell>
          <cell r="FU89" t="str">
            <v>Non</v>
          </cell>
          <cell r="GE89" t="str">
            <v>Non</v>
          </cell>
          <cell r="GH89" t="str">
            <v>Source améliorée (c'est-à-dire protégée de l'extérieur, p.ex. eau courante/robinet, puits creusé couvert, puits à pompe/forage, camion-citerne/charrette avec citerne, Kiosque/échoppe/boutique à eau, eau en bouteille; eau en sachet, etc. et eau de pluie)</v>
          </cell>
          <cell r="GK89" t="str">
            <v>Oui</v>
          </cell>
          <cell r="GL89" t="str">
            <v>Oui</v>
          </cell>
          <cell r="GM89" t="str">
            <v>Oui</v>
          </cell>
          <cell r="GN89" t="str">
            <v>Oui</v>
          </cell>
          <cell r="GO89" t="str">
            <v>Moins de 30 minutes</v>
          </cell>
          <cell r="GQ89">
            <v>0</v>
          </cell>
          <cell r="GR89">
            <v>0</v>
          </cell>
          <cell r="GS89">
            <v>0</v>
          </cell>
          <cell r="GT89">
            <v>0</v>
          </cell>
          <cell r="GU89">
            <v>0</v>
          </cell>
          <cell r="GV89">
            <v>0</v>
          </cell>
          <cell r="GW89">
            <v>0</v>
          </cell>
          <cell r="GX89">
            <v>0</v>
          </cell>
          <cell r="GY89">
            <v>1</v>
          </cell>
          <cell r="GZ89">
            <v>0</v>
          </cell>
          <cell r="HA89">
            <v>0</v>
          </cell>
          <cell r="HB89">
            <v>0</v>
          </cell>
          <cell r="HM89" t="str">
            <v>Non</v>
          </cell>
          <cell r="HO89" t="str">
            <v>Installation sanitaire non-améliorée (c’est-à-dire qui n'empêchent pas le contact extérieur avec les excréments, p.ex. latrine à fosse ouverte/sans dalle, latrines traditionnelles, etc.)</v>
          </cell>
          <cell r="HQ89" t="str">
            <v>Non</v>
          </cell>
          <cell r="HR89" t="str">
            <v>Oui</v>
          </cell>
          <cell r="HU89" t="str">
            <v>Reste à la maison / se soigne soi-même</v>
          </cell>
          <cell r="HW89" t="str">
            <v>Reste à la maison / se soigne soi-même</v>
          </cell>
          <cell r="HY89" t="str">
            <v>Moins de 1 heure</v>
          </cell>
          <cell r="HZ89" t="str">
            <v>Non</v>
          </cell>
          <cell r="IB89" t="str">
            <v>Oui</v>
          </cell>
          <cell r="IC89" t="str">
            <v>Non</v>
          </cell>
          <cell r="ID89" t="str">
            <v>Non</v>
          </cell>
          <cell r="IG89" t="str">
            <v>Non</v>
          </cell>
          <cell r="II89" t="str">
            <v>Oui</v>
          </cell>
          <cell r="IK89">
            <v>1</v>
          </cell>
          <cell r="IL89">
            <v>1</v>
          </cell>
          <cell r="IM89">
            <v>0</v>
          </cell>
          <cell r="IO89">
            <v>0</v>
          </cell>
          <cell r="IP89">
            <v>0</v>
          </cell>
          <cell r="IQ89">
            <v>0</v>
          </cell>
          <cell r="IR89">
            <v>0</v>
          </cell>
          <cell r="IS89">
            <v>0</v>
          </cell>
          <cell r="IT89">
            <v>1</v>
          </cell>
          <cell r="IU89">
            <v>0</v>
          </cell>
          <cell r="IW89">
            <v>0</v>
          </cell>
          <cell r="IX89">
            <v>0</v>
          </cell>
          <cell r="IY89">
            <v>0</v>
          </cell>
          <cell r="IZ89">
            <v>0</v>
          </cell>
          <cell r="JA89">
            <v>0</v>
          </cell>
          <cell r="JB89">
            <v>1</v>
          </cell>
          <cell r="JC89">
            <v>0</v>
          </cell>
          <cell r="JE89">
            <v>1</v>
          </cell>
          <cell r="JF89">
            <v>0</v>
          </cell>
          <cell r="JG89">
            <v>0</v>
          </cell>
          <cell r="JH89">
            <v>0</v>
          </cell>
          <cell r="JI89">
            <v>0</v>
          </cell>
          <cell r="JJ89">
            <v>0</v>
          </cell>
          <cell r="JK89">
            <v>0</v>
          </cell>
          <cell r="JL89">
            <v>0</v>
          </cell>
          <cell r="JO89" t="str">
            <v>Moins de 1 heure</v>
          </cell>
          <cell r="JP89" t="str">
            <v>Non</v>
          </cell>
          <cell r="JS89" t="str">
            <v>Tous</v>
          </cell>
          <cell r="JT89" t="str">
            <v>Toutes les filles de cet âge</v>
          </cell>
          <cell r="JU89" t="str">
            <v>Aucun</v>
          </cell>
          <cell r="JV89" t="str">
            <v>Aucune</v>
          </cell>
          <cell r="JZ89" t="str">
            <v>Manque de moyens pour payer l’école</v>
          </cell>
          <cell r="KD89">
            <v>1</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V89">
            <v>1</v>
          </cell>
          <cell r="KW89">
            <v>0</v>
          </cell>
          <cell r="KX89">
            <v>0</v>
          </cell>
          <cell r="KY89">
            <v>0</v>
          </cell>
          <cell r="KZ89">
            <v>0</v>
          </cell>
          <cell r="LA89">
            <v>0</v>
          </cell>
          <cell r="LD89">
            <v>0</v>
          </cell>
          <cell r="LE89">
            <v>0</v>
          </cell>
          <cell r="LG89">
            <v>0</v>
          </cell>
          <cell r="LH89">
            <v>1</v>
          </cell>
          <cell r="LI89">
            <v>0</v>
          </cell>
          <cell r="LJ89">
            <v>0</v>
          </cell>
          <cell r="LK89">
            <v>0</v>
          </cell>
          <cell r="LL89">
            <v>0</v>
          </cell>
          <cell r="LM89">
            <v>0</v>
          </cell>
          <cell r="LN89">
            <v>0</v>
          </cell>
          <cell r="LQ89">
            <v>0</v>
          </cell>
          <cell r="LR89">
            <v>1</v>
          </cell>
          <cell r="LS89">
            <v>0</v>
          </cell>
          <cell r="LT89">
            <v>0</v>
          </cell>
          <cell r="LU89">
            <v>0</v>
          </cell>
          <cell r="LV89">
            <v>0</v>
          </cell>
          <cell r="LW89">
            <v>0</v>
          </cell>
          <cell r="LX89">
            <v>1</v>
          </cell>
          <cell r="LY89">
            <v>0</v>
          </cell>
          <cell r="LZ89">
            <v>0</v>
          </cell>
          <cell r="MA89">
            <v>0</v>
          </cell>
          <cell r="MB89">
            <v>0</v>
          </cell>
          <cell r="MC89">
            <v>0</v>
          </cell>
          <cell r="MD89">
            <v>0</v>
          </cell>
          <cell r="MG89">
            <v>0</v>
          </cell>
          <cell r="MH89">
            <v>1</v>
          </cell>
          <cell r="MI89">
            <v>0</v>
          </cell>
          <cell r="MJ89">
            <v>0</v>
          </cell>
          <cell r="MK89">
            <v>0</v>
          </cell>
          <cell r="ML89">
            <v>0</v>
          </cell>
          <cell r="MM89">
            <v>0</v>
          </cell>
          <cell r="MN89">
            <v>0</v>
          </cell>
          <cell r="MO89">
            <v>0</v>
          </cell>
          <cell r="MP89">
            <v>0</v>
          </cell>
          <cell r="MQ89">
            <v>0</v>
          </cell>
          <cell r="MR89">
            <v>0</v>
          </cell>
          <cell r="MS89">
            <v>0</v>
          </cell>
          <cell r="MT89">
            <v>0</v>
          </cell>
          <cell r="MU89">
            <v>0</v>
          </cell>
          <cell r="NH89">
            <v>1</v>
          </cell>
          <cell r="NN89">
            <v>4.5999999999999996</v>
          </cell>
          <cell r="QR89">
            <v>17</v>
          </cell>
          <cell r="QS89">
            <v>40</v>
          </cell>
        </row>
        <row r="90">
          <cell r="F90" t="str">
            <v>Oui</v>
          </cell>
          <cell r="I90">
            <v>0</v>
          </cell>
          <cell r="AM90">
            <v>45200</v>
          </cell>
          <cell r="AN90" t="str">
            <v>Oui</v>
          </cell>
          <cell r="AQ90" t="str">
            <v>Résident / autochtone (pas déplacé depuis au moins 12 mois)</v>
          </cell>
          <cell r="AS90" t="str">
            <v>Oui</v>
          </cell>
          <cell r="BE90">
            <v>0</v>
          </cell>
          <cell r="BF90">
            <v>0</v>
          </cell>
          <cell r="BH90">
            <v>0</v>
          </cell>
          <cell r="BI90">
            <v>2</v>
          </cell>
          <cell r="BK90">
            <v>4</v>
          </cell>
          <cell r="BL90">
            <v>2</v>
          </cell>
          <cell r="BN90">
            <v>1</v>
          </cell>
          <cell r="BO90">
            <v>1</v>
          </cell>
          <cell r="BQ90">
            <v>0</v>
          </cell>
          <cell r="BR90">
            <v>0</v>
          </cell>
          <cell r="CC90">
            <v>10</v>
          </cell>
          <cell r="CF90">
            <v>10</v>
          </cell>
          <cell r="DE90" t="str">
            <v>Agriculture de subsistance</v>
          </cell>
          <cell r="DG90" t="str">
            <v>Oui</v>
          </cell>
          <cell r="DI90" t="str">
            <v>Oui</v>
          </cell>
          <cell r="DL90" t="str">
            <v>Non</v>
          </cell>
          <cell r="DO90">
            <v>1</v>
          </cell>
          <cell r="DP90">
            <v>0</v>
          </cell>
          <cell r="DQ90">
            <v>0</v>
          </cell>
          <cell r="DR90">
            <v>1</v>
          </cell>
          <cell r="DS90">
            <v>0</v>
          </cell>
          <cell r="DT90">
            <v>0</v>
          </cell>
          <cell r="DU90">
            <v>0</v>
          </cell>
          <cell r="DV90">
            <v>1</v>
          </cell>
          <cell r="DW90">
            <v>0</v>
          </cell>
          <cell r="DX90">
            <v>0</v>
          </cell>
          <cell r="DY90">
            <v>0</v>
          </cell>
          <cell r="DZ90">
            <v>0</v>
          </cell>
          <cell r="EA90">
            <v>0</v>
          </cell>
          <cell r="EB90">
            <v>0</v>
          </cell>
          <cell r="EC90">
            <v>0</v>
          </cell>
          <cell r="ED90">
            <v>0</v>
          </cell>
          <cell r="EF90">
            <v>0</v>
          </cell>
          <cell r="EI90">
            <v>2</v>
          </cell>
          <cell r="EJ90">
            <v>2</v>
          </cell>
          <cell r="EK90">
            <v>3</v>
          </cell>
          <cell r="EL90">
            <v>3</v>
          </cell>
          <cell r="FP90" t="str">
            <v>Sur une parcelle ou un abri qui lui appartient</v>
          </cell>
          <cell r="FR90" t="str">
            <v>Maison (construction durable)</v>
          </cell>
          <cell r="FU90" t="str">
            <v>Non</v>
          </cell>
          <cell r="GE90" t="str">
            <v>Non</v>
          </cell>
          <cell r="GH90" t="str">
            <v>Source non-améliorée (c'est à dire non-protégée de l'extérieur, p.ex. puits creusé non-couvert/traditionnel, source naturelle non-aménagée, etc.)</v>
          </cell>
          <cell r="GK90" t="str">
            <v>Oui</v>
          </cell>
          <cell r="GL90" t="str">
            <v>Oui</v>
          </cell>
          <cell r="GM90" t="str">
            <v>Oui</v>
          </cell>
          <cell r="GN90" t="str">
            <v>Oui</v>
          </cell>
          <cell r="GO90" t="str">
            <v>De 31 minutes à 2 heures</v>
          </cell>
          <cell r="GQ90">
            <v>1</v>
          </cell>
          <cell r="GR90">
            <v>0</v>
          </cell>
          <cell r="GS90">
            <v>0</v>
          </cell>
          <cell r="GT90">
            <v>0</v>
          </cell>
          <cell r="GU90">
            <v>0</v>
          </cell>
          <cell r="GV90">
            <v>0</v>
          </cell>
          <cell r="GW90">
            <v>0</v>
          </cell>
          <cell r="GX90">
            <v>0</v>
          </cell>
          <cell r="GY90">
            <v>0</v>
          </cell>
          <cell r="GZ90">
            <v>0</v>
          </cell>
          <cell r="HA90">
            <v>0</v>
          </cell>
          <cell r="HB90">
            <v>0</v>
          </cell>
          <cell r="HM90" t="str">
            <v>Non</v>
          </cell>
          <cell r="HO90" t="str">
            <v>Pas d'installation sanitaire/défécation à l'air libre</v>
          </cell>
          <cell r="HU90" t="str">
            <v>Structure de santé (centre, clinique, hôpital, etc.)</v>
          </cell>
          <cell r="HW90" t="str">
            <v>Structure de santé (centre, clinique, hôpital, etc.)</v>
          </cell>
          <cell r="HY90" t="str">
            <v>Entre 2 heures et une demi-journée</v>
          </cell>
          <cell r="HZ90" t="str">
            <v>Oui</v>
          </cell>
          <cell r="IB90" t="str">
            <v>Oui</v>
          </cell>
          <cell r="IC90" t="str">
            <v>Oui</v>
          </cell>
          <cell r="ID90" t="str">
            <v>Oui</v>
          </cell>
          <cell r="IG90" t="str">
            <v>Non</v>
          </cell>
          <cell r="II90" t="str">
            <v>Non</v>
          </cell>
          <cell r="IO90">
            <v>0</v>
          </cell>
          <cell r="IP90">
            <v>0</v>
          </cell>
          <cell r="IQ90">
            <v>0</v>
          </cell>
          <cell r="IR90">
            <v>0</v>
          </cell>
          <cell r="IS90">
            <v>0</v>
          </cell>
          <cell r="IT90">
            <v>1</v>
          </cell>
          <cell r="IU90">
            <v>0</v>
          </cell>
          <cell r="IW90">
            <v>0</v>
          </cell>
          <cell r="IX90">
            <v>0</v>
          </cell>
          <cell r="IY90">
            <v>0</v>
          </cell>
          <cell r="IZ90">
            <v>0</v>
          </cell>
          <cell r="JA90">
            <v>0</v>
          </cell>
          <cell r="JB90">
            <v>1</v>
          </cell>
          <cell r="JC90">
            <v>0</v>
          </cell>
          <cell r="JE90">
            <v>1</v>
          </cell>
          <cell r="JF90">
            <v>0</v>
          </cell>
          <cell r="JG90">
            <v>0</v>
          </cell>
          <cell r="JH90">
            <v>0</v>
          </cell>
          <cell r="JI90">
            <v>0</v>
          </cell>
          <cell r="JJ90">
            <v>0</v>
          </cell>
          <cell r="JK90">
            <v>0</v>
          </cell>
          <cell r="JL90">
            <v>0</v>
          </cell>
          <cell r="JO90" t="str">
            <v>Moins de 1 heure</v>
          </cell>
          <cell r="JP90" t="str">
            <v>Non</v>
          </cell>
          <cell r="JS90" t="str">
            <v>Certains mais pas tous</v>
          </cell>
          <cell r="JT90" t="str">
            <v>Certaines mais pas toutes</v>
          </cell>
          <cell r="JU90" t="str">
            <v>Certains mais pas tous</v>
          </cell>
          <cell r="JV90" t="str">
            <v>Certaines mais pas toutes</v>
          </cell>
          <cell r="JZ90" t="str">
            <v>Occupation de l'école</v>
          </cell>
          <cell r="KD90">
            <v>1</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V90">
            <v>1</v>
          </cell>
          <cell r="KW90">
            <v>1</v>
          </cell>
          <cell r="KX90">
            <v>1</v>
          </cell>
          <cell r="KY90">
            <v>0</v>
          </cell>
          <cell r="KZ90">
            <v>0</v>
          </cell>
          <cell r="LA90">
            <v>0</v>
          </cell>
          <cell r="LD90">
            <v>0</v>
          </cell>
          <cell r="LE90">
            <v>1</v>
          </cell>
          <cell r="LG90">
            <v>0</v>
          </cell>
          <cell r="LH90">
            <v>0</v>
          </cell>
          <cell r="LI90">
            <v>0</v>
          </cell>
          <cell r="LJ90">
            <v>0</v>
          </cell>
          <cell r="LK90">
            <v>1</v>
          </cell>
          <cell r="LL90">
            <v>0</v>
          </cell>
          <cell r="LM90">
            <v>0</v>
          </cell>
          <cell r="LN90">
            <v>0</v>
          </cell>
          <cell r="LQ90">
            <v>1</v>
          </cell>
          <cell r="LR90">
            <v>0</v>
          </cell>
          <cell r="LS90">
            <v>1</v>
          </cell>
          <cell r="LT90">
            <v>1</v>
          </cell>
          <cell r="LU90">
            <v>0</v>
          </cell>
          <cell r="LV90">
            <v>0</v>
          </cell>
          <cell r="LW90">
            <v>0</v>
          </cell>
          <cell r="LX90">
            <v>0</v>
          </cell>
          <cell r="LY90">
            <v>0</v>
          </cell>
          <cell r="LZ90">
            <v>0</v>
          </cell>
          <cell r="MA90">
            <v>0</v>
          </cell>
          <cell r="MB90">
            <v>0</v>
          </cell>
          <cell r="MC90">
            <v>0</v>
          </cell>
          <cell r="MD90">
            <v>0</v>
          </cell>
          <cell r="MG90">
            <v>1</v>
          </cell>
          <cell r="MH90">
            <v>1</v>
          </cell>
          <cell r="MI90">
            <v>1</v>
          </cell>
          <cell r="MJ90">
            <v>0</v>
          </cell>
          <cell r="MK90">
            <v>0</v>
          </cell>
          <cell r="ML90">
            <v>0</v>
          </cell>
          <cell r="MM90">
            <v>0</v>
          </cell>
          <cell r="MN90">
            <v>0</v>
          </cell>
          <cell r="MO90">
            <v>0</v>
          </cell>
          <cell r="MP90">
            <v>0</v>
          </cell>
          <cell r="MQ90">
            <v>0</v>
          </cell>
          <cell r="MR90">
            <v>0</v>
          </cell>
          <cell r="MS90">
            <v>0</v>
          </cell>
          <cell r="MT90">
            <v>0</v>
          </cell>
          <cell r="MU90">
            <v>0</v>
          </cell>
          <cell r="NH90">
            <v>1</v>
          </cell>
          <cell r="NN90">
            <v>1.3</v>
          </cell>
          <cell r="QR90">
            <v>23</v>
          </cell>
          <cell r="QS90">
            <v>9</v>
          </cell>
        </row>
        <row r="91">
          <cell r="F91" t="str">
            <v>Oui</v>
          </cell>
          <cell r="I91">
            <v>0</v>
          </cell>
          <cell r="AM91">
            <v>45200</v>
          </cell>
          <cell r="AN91" t="str">
            <v>Oui</v>
          </cell>
          <cell r="AQ91" t="str">
            <v>Déplacé interne</v>
          </cell>
          <cell r="BE91">
            <v>0</v>
          </cell>
          <cell r="BF91">
            <v>0</v>
          </cell>
          <cell r="BH91">
            <v>1</v>
          </cell>
          <cell r="BI91">
            <v>1</v>
          </cell>
          <cell r="BK91">
            <v>0</v>
          </cell>
          <cell r="BL91">
            <v>1</v>
          </cell>
          <cell r="BN91">
            <v>0</v>
          </cell>
          <cell r="BO91">
            <v>1</v>
          </cell>
          <cell r="BQ91">
            <v>0</v>
          </cell>
          <cell r="BR91">
            <v>0</v>
          </cell>
          <cell r="CC91">
            <v>4</v>
          </cell>
          <cell r="CF91">
            <v>4</v>
          </cell>
          <cell r="DE91" t="str">
            <v>Travail journalier</v>
          </cell>
          <cell r="DG91" t="str">
            <v>Non</v>
          </cell>
          <cell r="DI91" t="str">
            <v>Oui</v>
          </cell>
          <cell r="DL91" t="str">
            <v>Non</v>
          </cell>
          <cell r="DO91">
            <v>0</v>
          </cell>
          <cell r="DP91">
            <v>0</v>
          </cell>
          <cell r="DQ91">
            <v>1</v>
          </cell>
          <cell r="DR91">
            <v>1</v>
          </cell>
          <cell r="DS91">
            <v>1</v>
          </cell>
          <cell r="DT91">
            <v>0</v>
          </cell>
          <cell r="DU91">
            <v>0</v>
          </cell>
          <cell r="DV91">
            <v>0</v>
          </cell>
          <cell r="DW91">
            <v>0</v>
          </cell>
          <cell r="DX91">
            <v>0</v>
          </cell>
          <cell r="DY91">
            <v>0</v>
          </cell>
          <cell r="DZ91">
            <v>0</v>
          </cell>
          <cell r="EA91">
            <v>0</v>
          </cell>
          <cell r="EB91">
            <v>0</v>
          </cell>
          <cell r="EC91">
            <v>0</v>
          </cell>
          <cell r="ED91">
            <v>0</v>
          </cell>
          <cell r="EF91">
            <v>2</v>
          </cell>
          <cell r="EI91">
            <v>0</v>
          </cell>
          <cell r="EJ91">
            <v>1</v>
          </cell>
          <cell r="EK91">
            <v>2</v>
          </cell>
          <cell r="EL91">
            <v>2</v>
          </cell>
          <cell r="FP91" t="str">
            <v>En famille d'accueil</v>
          </cell>
          <cell r="FR91" t="str">
            <v>Maison (construction durable)</v>
          </cell>
          <cell r="FU91" t="str">
            <v>Non</v>
          </cell>
          <cell r="GE91" t="str">
            <v>Non</v>
          </cell>
          <cell r="GH91" t="str">
            <v>Source non-améliorée (c'est à dire non-protégée de l'extérieur, p.ex. puits creusé non-couvert/traditionnel, source naturelle non-aménagée, etc.)</v>
          </cell>
          <cell r="GK91" t="str">
            <v>Oui</v>
          </cell>
          <cell r="GL91" t="str">
            <v>Oui</v>
          </cell>
          <cell r="GM91" t="str">
            <v>Oui</v>
          </cell>
          <cell r="GN91" t="str">
            <v>Oui</v>
          </cell>
          <cell r="GO91" t="str">
            <v>De 31 minutes à 2 heures</v>
          </cell>
          <cell r="GQ91">
            <v>0</v>
          </cell>
          <cell r="GR91">
            <v>0</v>
          </cell>
          <cell r="GS91">
            <v>1</v>
          </cell>
          <cell r="GT91">
            <v>0</v>
          </cell>
          <cell r="GU91">
            <v>0</v>
          </cell>
          <cell r="GV91">
            <v>1</v>
          </cell>
          <cell r="GW91">
            <v>0</v>
          </cell>
          <cell r="GX91">
            <v>0</v>
          </cell>
          <cell r="GY91">
            <v>1</v>
          </cell>
          <cell r="GZ91">
            <v>0</v>
          </cell>
          <cell r="HA91">
            <v>0</v>
          </cell>
          <cell r="HB91">
            <v>0</v>
          </cell>
          <cell r="HM91" t="str">
            <v>Non</v>
          </cell>
          <cell r="HO91" t="str">
            <v>Pas d'installation sanitaire/défécation à l'air libre</v>
          </cell>
          <cell r="HU91" t="str">
            <v>Structure de santé (centre, clinique, hôpital, etc.)</v>
          </cell>
          <cell r="HW91" t="str">
            <v>Structure de santé (centre, clinique, hôpital, etc.)</v>
          </cell>
          <cell r="HY91" t="str">
            <v>Entre 1 heure et 2 heures</v>
          </cell>
          <cell r="HZ91" t="str">
            <v>Non</v>
          </cell>
          <cell r="IB91" t="str">
            <v>Non</v>
          </cell>
          <cell r="IC91" t="str">
            <v>Non</v>
          </cell>
          <cell r="ID91" t="str">
            <v>Oui</v>
          </cell>
          <cell r="IG91" t="str">
            <v>Non</v>
          </cell>
          <cell r="II91" t="str">
            <v>Non</v>
          </cell>
          <cell r="IO91">
            <v>0</v>
          </cell>
          <cell r="IP91">
            <v>0</v>
          </cell>
          <cell r="IQ91">
            <v>0</v>
          </cell>
          <cell r="IR91">
            <v>0</v>
          </cell>
          <cell r="IS91">
            <v>0</v>
          </cell>
          <cell r="IT91">
            <v>1</v>
          </cell>
          <cell r="IU91">
            <v>0</v>
          </cell>
          <cell r="IW91">
            <v>0</v>
          </cell>
          <cell r="IX91">
            <v>0</v>
          </cell>
          <cell r="IY91">
            <v>0</v>
          </cell>
          <cell r="IZ91">
            <v>0</v>
          </cell>
          <cell r="JA91">
            <v>0</v>
          </cell>
          <cell r="JB91">
            <v>1</v>
          </cell>
          <cell r="JC91">
            <v>0</v>
          </cell>
          <cell r="JE91">
            <v>1</v>
          </cell>
          <cell r="JF91">
            <v>0</v>
          </cell>
          <cell r="JG91">
            <v>0</v>
          </cell>
          <cell r="JH91">
            <v>0</v>
          </cell>
          <cell r="JI91">
            <v>0</v>
          </cell>
          <cell r="JJ91">
            <v>0</v>
          </cell>
          <cell r="JK91">
            <v>0</v>
          </cell>
          <cell r="JL91">
            <v>0</v>
          </cell>
          <cell r="JO91" t="str">
            <v>Moins de 1 heure</v>
          </cell>
          <cell r="JP91" t="str">
            <v>Non</v>
          </cell>
          <cell r="JT91" t="str">
            <v>Aucune</v>
          </cell>
          <cell r="JV91" t="str">
            <v>Aucune</v>
          </cell>
          <cell r="JZ91" t="str">
            <v>Interruption suite à un déplacement / retour</v>
          </cell>
          <cell r="KD91">
            <v>1</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V91">
            <v>1</v>
          </cell>
          <cell r="KW91">
            <v>1</v>
          </cell>
          <cell r="KX91">
            <v>1</v>
          </cell>
          <cell r="KY91">
            <v>0</v>
          </cell>
          <cell r="KZ91">
            <v>0</v>
          </cell>
          <cell r="LA91">
            <v>0</v>
          </cell>
          <cell r="LD91">
            <v>0</v>
          </cell>
          <cell r="LE91">
            <v>1</v>
          </cell>
          <cell r="LG91">
            <v>0</v>
          </cell>
          <cell r="LH91">
            <v>0</v>
          </cell>
          <cell r="LI91">
            <v>0</v>
          </cell>
          <cell r="LJ91">
            <v>0</v>
          </cell>
          <cell r="LK91">
            <v>1</v>
          </cell>
          <cell r="LL91">
            <v>0</v>
          </cell>
          <cell r="LM91">
            <v>0</v>
          </cell>
          <cell r="LN91">
            <v>0</v>
          </cell>
          <cell r="LQ91">
            <v>1</v>
          </cell>
          <cell r="LR91">
            <v>1</v>
          </cell>
          <cell r="LS91">
            <v>0</v>
          </cell>
          <cell r="LT91">
            <v>1</v>
          </cell>
          <cell r="LU91">
            <v>0</v>
          </cell>
          <cell r="LV91">
            <v>0</v>
          </cell>
          <cell r="LW91">
            <v>0</v>
          </cell>
          <cell r="LX91">
            <v>0</v>
          </cell>
          <cell r="LY91">
            <v>0</v>
          </cell>
          <cell r="LZ91">
            <v>0</v>
          </cell>
          <cell r="MA91">
            <v>0</v>
          </cell>
          <cell r="MB91">
            <v>0</v>
          </cell>
          <cell r="MC91">
            <v>0</v>
          </cell>
          <cell r="MD91">
            <v>0</v>
          </cell>
          <cell r="MG91">
            <v>1</v>
          </cell>
          <cell r="MH91">
            <v>1</v>
          </cell>
          <cell r="MI91">
            <v>1</v>
          </cell>
          <cell r="MJ91">
            <v>0</v>
          </cell>
          <cell r="MK91">
            <v>0</v>
          </cell>
          <cell r="ML91">
            <v>0</v>
          </cell>
          <cell r="MM91">
            <v>0</v>
          </cell>
          <cell r="MN91">
            <v>0</v>
          </cell>
          <cell r="MO91">
            <v>0</v>
          </cell>
          <cell r="MP91">
            <v>0</v>
          </cell>
          <cell r="MQ91">
            <v>0</v>
          </cell>
          <cell r="MR91">
            <v>0</v>
          </cell>
          <cell r="MS91">
            <v>0</v>
          </cell>
          <cell r="MT91">
            <v>0</v>
          </cell>
          <cell r="MU91">
            <v>0</v>
          </cell>
          <cell r="NH91">
            <v>1</v>
          </cell>
          <cell r="NN91">
            <v>1.4</v>
          </cell>
          <cell r="QR91">
            <v>16</v>
          </cell>
          <cell r="QS91">
            <v>25</v>
          </cell>
        </row>
        <row r="92">
          <cell r="F92" t="str">
            <v>Oui</v>
          </cell>
          <cell r="I92">
            <v>0</v>
          </cell>
          <cell r="AM92">
            <v>45200</v>
          </cell>
          <cell r="AN92" t="str">
            <v>Oui</v>
          </cell>
          <cell r="AQ92" t="str">
            <v>Déplacé interne</v>
          </cell>
          <cell r="BE92">
            <v>0</v>
          </cell>
          <cell r="BF92">
            <v>1</v>
          </cell>
          <cell r="BH92">
            <v>2</v>
          </cell>
          <cell r="BI92">
            <v>0</v>
          </cell>
          <cell r="BK92">
            <v>1</v>
          </cell>
          <cell r="BL92">
            <v>0</v>
          </cell>
          <cell r="BN92">
            <v>1</v>
          </cell>
          <cell r="BO92">
            <v>1</v>
          </cell>
          <cell r="BQ92">
            <v>0</v>
          </cell>
          <cell r="BR92">
            <v>0</v>
          </cell>
          <cell r="CC92">
            <v>6</v>
          </cell>
          <cell r="CF92">
            <v>6</v>
          </cell>
          <cell r="DE92" t="str">
            <v>Travail journalier</v>
          </cell>
          <cell r="DG92" t="str">
            <v>Non</v>
          </cell>
          <cell r="DI92" t="str">
            <v>Non</v>
          </cell>
          <cell r="DJ92" t="str">
            <v>Les produits sur le marché sont trop chers pour le ménage</v>
          </cell>
          <cell r="DL92" t="str">
            <v>Non</v>
          </cell>
          <cell r="DO92">
            <v>0</v>
          </cell>
          <cell r="DP92">
            <v>0</v>
          </cell>
          <cell r="DQ92">
            <v>0</v>
          </cell>
          <cell r="DR92">
            <v>0</v>
          </cell>
          <cell r="DS92">
            <v>0</v>
          </cell>
          <cell r="DT92">
            <v>0</v>
          </cell>
          <cell r="DU92">
            <v>0</v>
          </cell>
          <cell r="DV92">
            <v>0</v>
          </cell>
          <cell r="DW92">
            <v>0</v>
          </cell>
          <cell r="DX92">
            <v>0</v>
          </cell>
          <cell r="DY92">
            <v>0</v>
          </cell>
          <cell r="DZ92">
            <v>0</v>
          </cell>
          <cell r="EA92">
            <v>1</v>
          </cell>
          <cell r="EB92">
            <v>0</v>
          </cell>
          <cell r="EC92">
            <v>0</v>
          </cell>
          <cell r="ED92">
            <v>0</v>
          </cell>
          <cell r="EF92">
            <v>0</v>
          </cell>
          <cell r="EI92">
            <v>1</v>
          </cell>
          <cell r="EJ92">
            <v>1</v>
          </cell>
          <cell r="EK92">
            <v>1</v>
          </cell>
          <cell r="EL92">
            <v>1</v>
          </cell>
          <cell r="FP92" t="str">
            <v>En famille d'accueil</v>
          </cell>
          <cell r="FR92" t="str">
            <v>Abri d'urgence (non-durable, construit à partir des matériaux disponibles en urgence)</v>
          </cell>
          <cell r="FU92" t="str">
            <v>Oui</v>
          </cell>
          <cell r="GE92" t="str">
            <v>Non</v>
          </cell>
          <cell r="GH92" t="str">
            <v>Source améliorée (c'est-à-dire protégée de l'extérieur, p.ex. eau courante/robinet, puits creusé couvert, puits à pompe/forage, camion-citerne/charrette avec citerne, Kiosque/échoppe/boutique à eau, eau en bouteille; eau en sachet, etc. et eau de pluie)</v>
          </cell>
          <cell r="GK92" t="str">
            <v>Oui</v>
          </cell>
          <cell r="GL92" t="str">
            <v>Oui</v>
          </cell>
          <cell r="GM92" t="str">
            <v>Oui</v>
          </cell>
          <cell r="GN92" t="str">
            <v>Oui</v>
          </cell>
          <cell r="GO92" t="str">
            <v>Moins de 30 minutes</v>
          </cell>
          <cell r="GQ92">
            <v>0</v>
          </cell>
          <cell r="GR92">
            <v>0</v>
          </cell>
          <cell r="GS92">
            <v>0</v>
          </cell>
          <cell r="GT92">
            <v>0</v>
          </cell>
          <cell r="GU92">
            <v>0</v>
          </cell>
          <cell r="GV92">
            <v>0</v>
          </cell>
          <cell r="GW92">
            <v>0</v>
          </cell>
          <cell r="GX92">
            <v>0</v>
          </cell>
          <cell r="GY92">
            <v>1</v>
          </cell>
          <cell r="GZ92">
            <v>0</v>
          </cell>
          <cell r="HA92">
            <v>0</v>
          </cell>
          <cell r="HB92">
            <v>0</v>
          </cell>
          <cell r="HM92" t="str">
            <v>Non</v>
          </cell>
          <cell r="HO92" t="str">
            <v>Installation sanitaire non-améliorée (c’est-à-dire qui n'empêchent pas le contact extérieur avec les excréments, p.ex. latrine à fosse ouverte/sans dalle, latrines traditionnelles, etc.)</v>
          </cell>
          <cell r="HQ92" t="str">
            <v>Non</v>
          </cell>
          <cell r="HR92" t="str">
            <v>Non</v>
          </cell>
          <cell r="HU92" t="str">
            <v>Reste à la maison / se soigne soi-même</v>
          </cell>
          <cell r="HW92" t="str">
            <v>Reste à la maison / se soigne soi-même</v>
          </cell>
          <cell r="HY92" t="str">
            <v>Moins de 1 heure</v>
          </cell>
          <cell r="HZ92" t="str">
            <v>Non</v>
          </cell>
          <cell r="IB92" t="str">
            <v>Oui</v>
          </cell>
          <cell r="IC92" t="str">
            <v>Oui</v>
          </cell>
          <cell r="ID92" t="str">
            <v>Oui</v>
          </cell>
          <cell r="IG92" t="str">
            <v>Non</v>
          </cell>
          <cell r="II92" t="str">
            <v>Non</v>
          </cell>
          <cell r="IO92">
            <v>0</v>
          </cell>
          <cell r="IP92">
            <v>0</v>
          </cell>
          <cell r="IQ92">
            <v>0</v>
          </cell>
          <cell r="IR92">
            <v>0</v>
          </cell>
          <cell r="IS92">
            <v>0</v>
          </cell>
          <cell r="IT92">
            <v>1</v>
          </cell>
          <cell r="IU92">
            <v>0</v>
          </cell>
          <cell r="IW92">
            <v>0</v>
          </cell>
          <cell r="IX92">
            <v>0</v>
          </cell>
          <cell r="IY92">
            <v>0</v>
          </cell>
          <cell r="IZ92">
            <v>0</v>
          </cell>
          <cell r="JA92">
            <v>0</v>
          </cell>
          <cell r="JB92">
            <v>1</v>
          </cell>
          <cell r="JC92">
            <v>0</v>
          </cell>
          <cell r="JE92">
            <v>1</v>
          </cell>
          <cell r="JF92">
            <v>0</v>
          </cell>
          <cell r="JG92">
            <v>0</v>
          </cell>
          <cell r="JH92">
            <v>0</v>
          </cell>
          <cell r="JI92">
            <v>0</v>
          </cell>
          <cell r="JJ92">
            <v>0</v>
          </cell>
          <cell r="JK92">
            <v>0</v>
          </cell>
          <cell r="JL92">
            <v>0</v>
          </cell>
          <cell r="JO92" t="str">
            <v>Moins de 1 heure</v>
          </cell>
          <cell r="JP92" t="str">
            <v>Non</v>
          </cell>
          <cell r="JS92" t="str">
            <v>Aucun</v>
          </cell>
          <cell r="JU92" t="str">
            <v>Aucun</v>
          </cell>
          <cell r="JZ92" t="str">
            <v>Interruption suite à un déplacement / retour</v>
          </cell>
          <cell r="KD92">
            <v>1</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V92">
            <v>1</v>
          </cell>
          <cell r="KW92">
            <v>0</v>
          </cell>
          <cell r="KX92">
            <v>0</v>
          </cell>
          <cell r="KY92">
            <v>1</v>
          </cell>
          <cell r="KZ92">
            <v>0</v>
          </cell>
          <cell r="LA92">
            <v>0</v>
          </cell>
          <cell r="LD92">
            <v>0</v>
          </cell>
          <cell r="LE92">
            <v>0</v>
          </cell>
          <cell r="LG92">
            <v>0</v>
          </cell>
          <cell r="LH92">
            <v>1</v>
          </cell>
          <cell r="LI92">
            <v>0</v>
          </cell>
          <cell r="LJ92">
            <v>0</v>
          </cell>
          <cell r="LK92">
            <v>0</v>
          </cell>
          <cell r="LL92">
            <v>0</v>
          </cell>
          <cell r="LM92">
            <v>0</v>
          </cell>
          <cell r="LN92">
            <v>0</v>
          </cell>
          <cell r="LQ92">
            <v>0</v>
          </cell>
          <cell r="LR92">
            <v>1</v>
          </cell>
          <cell r="LS92">
            <v>0</v>
          </cell>
          <cell r="LT92">
            <v>0</v>
          </cell>
          <cell r="LU92">
            <v>0</v>
          </cell>
          <cell r="LV92">
            <v>0</v>
          </cell>
          <cell r="LW92">
            <v>0</v>
          </cell>
          <cell r="LX92">
            <v>0</v>
          </cell>
          <cell r="LY92">
            <v>0</v>
          </cell>
          <cell r="LZ92">
            <v>0</v>
          </cell>
          <cell r="MA92">
            <v>0</v>
          </cell>
          <cell r="MB92">
            <v>0</v>
          </cell>
          <cell r="MC92">
            <v>0</v>
          </cell>
          <cell r="MD92">
            <v>0</v>
          </cell>
          <cell r="MG92">
            <v>0</v>
          </cell>
          <cell r="MH92">
            <v>1</v>
          </cell>
          <cell r="MI92">
            <v>0</v>
          </cell>
          <cell r="MJ92">
            <v>0</v>
          </cell>
          <cell r="MK92">
            <v>0</v>
          </cell>
          <cell r="ML92">
            <v>0</v>
          </cell>
          <cell r="MM92">
            <v>0</v>
          </cell>
          <cell r="MN92">
            <v>0</v>
          </cell>
          <cell r="MO92">
            <v>0</v>
          </cell>
          <cell r="MP92">
            <v>0</v>
          </cell>
          <cell r="MQ92">
            <v>0</v>
          </cell>
          <cell r="MR92">
            <v>0</v>
          </cell>
          <cell r="MS92">
            <v>0</v>
          </cell>
          <cell r="MT92">
            <v>0</v>
          </cell>
          <cell r="MU92">
            <v>0</v>
          </cell>
          <cell r="NH92">
            <v>1</v>
          </cell>
          <cell r="NN92">
            <v>5</v>
          </cell>
          <cell r="QR92">
            <v>13</v>
          </cell>
          <cell r="QS92">
            <v>56</v>
          </cell>
        </row>
        <row r="93">
          <cell r="F93" t="str">
            <v>Oui</v>
          </cell>
          <cell r="I93">
            <v>0</v>
          </cell>
          <cell r="AM93">
            <v>45200</v>
          </cell>
          <cell r="AN93" t="str">
            <v>Oui</v>
          </cell>
          <cell r="AQ93" t="str">
            <v>Déplacé interne</v>
          </cell>
          <cell r="BE93">
            <v>0</v>
          </cell>
          <cell r="BF93">
            <v>0</v>
          </cell>
          <cell r="BH93">
            <v>1</v>
          </cell>
          <cell r="BI93">
            <v>0</v>
          </cell>
          <cell r="BK93">
            <v>0</v>
          </cell>
          <cell r="BL93">
            <v>1</v>
          </cell>
          <cell r="BN93">
            <v>1</v>
          </cell>
          <cell r="BO93">
            <v>1</v>
          </cell>
          <cell r="BQ93">
            <v>0</v>
          </cell>
          <cell r="BR93">
            <v>0</v>
          </cell>
          <cell r="CC93">
            <v>4</v>
          </cell>
          <cell r="CF93">
            <v>4</v>
          </cell>
          <cell r="DE93" t="str">
            <v>Travail journalier</v>
          </cell>
          <cell r="DG93" t="str">
            <v>Oui</v>
          </cell>
          <cell r="DI93" t="str">
            <v>Oui</v>
          </cell>
          <cell r="DL93" t="str">
            <v>Non</v>
          </cell>
          <cell r="DO93">
            <v>0</v>
          </cell>
          <cell r="DP93">
            <v>0</v>
          </cell>
          <cell r="DQ93">
            <v>1</v>
          </cell>
          <cell r="DR93">
            <v>1</v>
          </cell>
          <cell r="DS93">
            <v>1</v>
          </cell>
          <cell r="DT93">
            <v>0</v>
          </cell>
          <cell r="DU93">
            <v>0</v>
          </cell>
          <cell r="DV93">
            <v>0</v>
          </cell>
          <cell r="DW93">
            <v>0</v>
          </cell>
          <cell r="DX93">
            <v>0</v>
          </cell>
          <cell r="DY93">
            <v>0</v>
          </cell>
          <cell r="DZ93">
            <v>0</v>
          </cell>
          <cell r="EA93">
            <v>0</v>
          </cell>
          <cell r="EB93">
            <v>0</v>
          </cell>
          <cell r="EC93">
            <v>0</v>
          </cell>
          <cell r="ED93">
            <v>0</v>
          </cell>
          <cell r="EF93">
            <v>2</v>
          </cell>
          <cell r="EI93">
            <v>1</v>
          </cell>
          <cell r="EJ93">
            <v>1</v>
          </cell>
          <cell r="EK93">
            <v>2</v>
          </cell>
          <cell r="EL93">
            <v>2</v>
          </cell>
          <cell r="FP93" t="str">
            <v>En famille d'accueil</v>
          </cell>
          <cell r="FR93" t="str">
            <v>Maison (construction durable)</v>
          </cell>
          <cell r="FU93" t="str">
            <v>Non</v>
          </cell>
          <cell r="GE93" t="str">
            <v>Non</v>
          </cell>
          <cell r="GH93" t="str">
            <v>Source non-améliorée (c'est à dire non-protégée de l'extérieur, p.ex. puits creusé non-couvert/traditionnel, source naturelle non-aménagée, etc.)</v>
          </cell>
          <cell r="GK93" t="str">
            <v>Oui</v>
          </cell>
          <cell r="GL93" t="str">
            <v>Oui</v>
          </cell>
          <cell r="GM93" t="str">
            <v>Oui</v>
          </cell>
          <cell r="GN93" t="str">
            <v>Oui</v>
          </cell>
          <cell r="GO93" t="str">
            <v>Moins de 30 minutes</v>
          </cell>
          <cell r="GQ93">
            <v>0</v>
          </cell>
          <cell r="GR93">
            <v>0</v>
          </cell>
          <cell r="GS93">
            <v>1</v>
          </cell>
          <cell r="GT93">
            <v>0</v>
          </cell>
          <cell r="GU93">
            <v>0</v>
          </cell>
          <cell r="GV93">
            <v>1</v>
          </cell>
          <cell r="GW93">
            <v>0</v>
          </cell>
          <cell r="GX93">
            <v>0</v>
          </cell>
          <cell r="GY93">
            <v>1</v>
          </cell>
          <cell r="GZ93">
            <v>0</v>
          </cell>
          <cell r="HA93">
            <v>0</v>
          </cell>
          <cell r="HB93">
            <v>0</v>
          </cell>
          <cell r="HM93" t="str">
            <v>Non</v>
          </cell>
          <cell r="HO93" t="str">
            <v>Pas d'installation sanitaire/défécation à l'air libre</v>
          </cell>
          <cell r="HU93" t="str">
            <v>Structure de santé (centre, clinique, hôpital, etc.)</v>
          </cell>
          <cell r="HW93" t="str">
            <v>Structure de santé (centre, clinique, hôpital, etc.)</v>
          </cell>
          <cell r="HY93" t="str">
            <v>Entre 1 heure et 2 heures</v>
          </cell>
          <cell r="HZ93" t="str">
            <v>Non</v>
          </cell>
          <cell r="IB93" t="str">
            <v>Non</v>
          </cell>
          <cell r="IC93" t="str">
            <v>Oui</v>
          </cell>
          <cell r="ID93" t="str">
            <v>Oui</v>
          </cell>
          <cell r="IG93" t="str">
            <v>Oui</v>
          </cell>
          <cell r="II93" t="str">
            <v>Non</v>
          </cell>
          <cell r="IO93">
            <v>0</v>
          </cell>
          <cell r="IP93">
            <v>0</v>
          </cell>
          <cell r="IQ93">
            <v>0</v>
          </cell>
          <cell r="IR93">
            <v>0</v>
          </cell>
          <cell r="IS93">
            <v>0</v>
          </cell>
          <cell r="IT93">
            <v>1</v>
          </cell>
          <cell r="IU93">
            <v>0</v>
          </cell>
          <cell r="IW93">
            <v>0</v>
          </cell>
          <cell r="IX93">
            <v>0</v>
          </cell>
          <cell r="IY93">
            <v>0</v>
          </cell>
          <cell r="IZ93">
            <v>0</v>
          </cell>
          <cell r="JA93">
            <v>0</v>
          </cell>
          <cell r="JB93">
            <v>1</v>
          </cell>
          <cell r="JC93">
            <v>0</v>
          </cell>
          <cell r="JE93">
            <v>1</v>
          </cell>
          <cell r="JF93">
            <v>0</v>
          </cell>
          <cell r="JG93">
            <v>0</v>
          </cell>
          <cell r="JH93">
            <v>0</v>
          </cell>
          <cell r="JI93">
            <v>0</v>
          </cell>
          <cell r="JJ93">
            <v>0</v>
          </cell>
          <cell r="JK93">
            <v>0</v>
          </cell>
          <cell r="JL93">
            <v>0</v>
          </cell>
          <cell r="JO93" t="str">
            <v>Moins de 1 heure</v>
          </cell>
          <cell r="JP93" t="str">
            <v>Non</v>
          </cell>
          <cell r="JT93" t="str">
            <v>Aucune</v>
          </cell>
          <cell r="JV93" t="str">
            <v>Aucune</v>
          </cell>
          <cell r="JZ93" t="str">
            <v>Interruption suite à un déplacement / retour</v>
          </cell>
          <cell r="KD93">
            <v>1</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V93">
            <v>1</v>
          </cell>
          <cell r="KW93">
            <v>1</v>
          </cell>
          <cell r="KX93">
            <v>1</v>
          </cell>
          <cell r="KY93">
            <v>0</v>
          </cell>
          <cell r="KZ93">
            <v>0</v>
          </cell>
          <cell r="LA93">
            <v>0</v>
          </cell>
          <cell r="LD93">
            <v>0</v>
          </cell>
          <cell r="LE93">
            <v>1</v>
          </cell>
          <cell r="LG93">
            <v>0</v>
          </cell>
          <cell r="LH93">
            <v>0</v>
          </cell>
          <cell r="LI93">
            <v>0</v>
          </cell>
          <cell r="LJ93">
            <v>0</v>
          </cell>
          <cell r="LK93">
            <v>1</v>
          </cell>
          <cell r="LL93">
            <v>0</v>
          </cell>
          <cell r="LM93">
            <v>0</v>
          </cell>
          <cell r="LN93">
            <v>0</v>
          </cell>
          <cell r="LQ93">
            <v>1</v>
          </cell>
          <cell r="LR93">
            <v>1</v>
          </cell>
          <cell r="LS93">
            <v>0</v>
          </cell>
          <cell r="LT93">
            <v>1</v>
          </cell>
          <cell r="LU93">
            <v>0</v>
          </cell>
          <cell r="LV93">
            <v>0</v>
          </cell>
          <cell r="LW93">
            <v>0</v>
          </cell>
          <cell r="LX93">
            <v>0</v>
          </cell>
          <cell r="LY93">
            <v>0</v>
          </cell>
          <cell r="LZ93">
            <v>0</v>
          </cell>
          <cell r="MA93">
            <v>0</v>
          </cell>
          <cell r="MB93">
            <v>0</v>
          </cell>
          <cell r="MC93">
            <v>0</v>
          </cell>
          <cell r="MD93">
            <v>0</v>
          </cell>
          <cell r="MG93">
            <v>1</v>
          </cell>
          <cell r="MH93">
            <v>1</v>
          </cell>
          <cell r="MI93">
            <v>0</v>
          </cell>
          <cell r="MJ93">
            <v>0</v>
          </cell>
          <cell r="MK93">
            <v>1</v>
          </cell>
          <cell r="ML93">
            <v>0</v>
          </cell>
          <cell r="MM93">
            <v>0</v>
          </cell>
          <cell r="MN93">
            <v>0</v>
          </cell>
          <cell r="MO93">
            <v>0</v>
          </cell>
          <cell r="MP93">
            <v>0</v>
          </cell>
          <cell r="MQ93">
            <v>0</v>
          </cell>
          <cell r="MR93">
            <v>0</v>
          </cell>
          <cell r="MS93">
            <v>0</v>
          </cell>
          <cell r="MT93">
            <v>0</v>
          </cell>
          <cell r="MU93">
            <v>0</v>
          </cell>
          <cell r="NH93">
            <v>1</v>
          </cell>
          <cell r="NN93">
            <v>0.9</v>
          </cell>
          <cell r="QR93">
            <v>15</v>
          </cell>
          <cell r="QS93">
            <v>32</v>
          </cell>
        </row>
        <row r="94">
          <cell r="F94" t="str">
            <v>Oui</v>
          </cell>
          <cell r="I94">
            <v>0</v>
          </cell>
          <cell r="AM94">
            <v>45108</v>
          </cell>
          <cell r="AN94" t="str">
            <v>Oui</v>
          </cell>
          <cell r="AQ94" t="str">
            <v>Déplacé interne</v>
          </cell>
          <cell r="BE94">
            <v>0</v>
          </cell>
          <cell r="BF94">
            <v>0</v>
          </cell>
          <cell r="BH94">
            <v>0</v>
          </cell>
          <cell r="BI94">
            <v>2</v>
          </cell>
          <cell r="BK94">
            <v>3</v>
          </cell>
          <cell r="BL94">
            <v>2</v>
          </cell>
          <cell r="BN94">
            <v>1</v>
          </cell>
          <cell r="BO94">
            <v>1</v>
          </cell>
          <cell r="BQ94">
            <v>0</v>
          </cell>
          <cell r="BR94">
            <v>1</v>
          </cell>
          <cell r="CC94">
            <v>10</v>
          </cell>
          <cell r="CF94">
            <v>10</v>
          </cell>
          <cell r="DE94" t="str">
            <v>Travail journalier</v>
          </cell>
          <cell r="DG94" t="str">
            <v>Non</v>
          </cell>
          <cell r="DI94" t="str">
            <v>Non</v>
          </cell>
          <cell r="DJ94" t="str">
            <v>Les produits sur le marché sont trop chers pour le ménage</v>
          </cell>
          <cell r="DL94" t="str">
            <v>Non</v>
          </cell>
          <cell r="DO94">
            <v>0</v>
          </cell>
          <cell r="DP94">
            <v>0</v>
          </cell>
          <cell r="DQ94">
            <v>0</v>
          </cell>
          <cell r="DR94">
            <v>0</v>
          </cell>
          <cell r="DS94">
            <v>1</v>
          </cell>
          <cell r="DT94">
            <v>0</v>
          </cell>
          <cell r="DU94">
            <v>0</v>
          </cell>
          <cell r="DV94">
            <v>0</v>
          </cell>
          <cell r="DW94">
            <v>0</v>
          </cell>
          <cell r="DX94">
            <v>0</v>
          </cell>
          <cell r="DY94">
            <v>0</v>
          </cell>
          <cell r="DZ94">
            <v>0</v>
          </cell>
          <cell r="EA94">
            <v>0</v>
          </cell>
          <cell r="EB94">
            <v>0</v>
          </cell>
          <cell r="EC94">
            <v>0</v>
          </cell>
          <cell r="ED94">
            <v>0</v>
          </cell>
          <cell r="EF94">
            <v>0</v>
          </cell>
          <cell r="EI94">
            <v>1</v>
          </cell>
          <cell r="EJ94">
            <v>1</v>
          </cell>
          <cell r="EK94">
            <v>2</v>
          </cell>
          <cell r="EL94">
            <v>2</v>
          </cell>
          <cell r="FP94" t="str">
            <v>Locataire (habite seul sur une parcelle qu'il loue)</v>
          </cell>
          <cell r="FR94" t="str">
            <v>Maison (construction durable)</v>
          </cell>
          <cell r="FU94" t="str">
            <v>Non</v>
          </cell>
          <cell r="GE94" t="str">
            <v>Non</v>
          </cell>
          <cell r="GH94" t="str">
            <v>Source améliorée (c'est-à-dire protégée de l'extérieur, p.ex. eau courante/robinet, puits creusé couvert, puits à pompe/forage, camion-citerne/charrette avec citerne, Kiosque/échoppe/boutique à eau, eau en bouteille; eau en sachet, etc. et eau de pluie)</v>
          </cell>
          <cell r="GK94" t="str">
            <v>Oui</v>
          </cell>
          <cell r="GL94" t="str">
            <v>Oui</v>
          </cell>
          <cell r="GM94" t="str">
            <v>Oui</v>
          </cell>
          <cell r="GN94" t="str">
            <v>Oui</v>
          </cell>
          <cell r="GO94" t="str">
            <v>Moins de 30 minutes</v>
          </cell>
          <cell r="GQ94">
            <v>0</v>
          </cell>
          <cell r="GR94">
            <v>0</v>
          </cell>
          <cell r="GS94">
            <v>0</v>
          </cell>
          <cell r="GT94">
            <v>0</v>
          </cell>
          <cell r="GU94">
            <v>0</v>
          </cell>
          <cell r="GV94">
            <v>0</v>
          </cell>
          <cell r="GW94">
            <v>0</v>
          </cell>
          <cell r="GX94">
            <v>0</v>
          </cell>
          <cell r="GY94">
            <v>1</v>
          </cell>
          <cell r="GZ94">
            <v>0</v>
          </cell>
          <cell r="HA94">
            <v>0</v>
          </cell>
          <cell r="HB94">
            <v>0</v>
          </cell>
          <cell r="HM94" t="str">
            <v>Non</v>
          </cell>
          <cell r="HO94" t="str">
            <v>Installation sanitaire non-améliorée (c’est-à-dire qui n'empêchent pas le contact extérieur avec les excréments, p.ex. latrine à fosse ouverte/sans dalle, latrines traditionnelles, etc.)</v>
          </cell>
          <cell r="HQ94" t="str">
            <v>Non</v>
          </cell>
          <cell r="HR94" t="str">
            <v>Oui</v>
          </cell>
          <cell r="HU94" t="str">
            <v>Reste à la maison / se soigne soi-même</v>
          </cell>
          <cell r="HW94" t="str">
            <v>Reste à la maison / se soigne soi-même</v>
          </cell>
          <cell r="HY94" t="str">
            <v>Moins de 1 heure</v>
          </cell>
          <cell r="HZ94" t="str">
            <v>Non</v>
          </cell>
          <cell r="IB94" t="str">
            <v>Non</v>
          </cell>
          <cell r="IC94" t="str">
            <v>Oui</v>
          </cell>
          <cell r="ID94" t="str">
            <v>Non</v>
          </cell>
          <cell r="IG94" t="str">
            <v>Non</v>
          </cell>
          <cell r="II94" t="str">
            <v>Non</v>
          </cell>
          <cell r="IO94">
            <v>0</v>
          </cell>
          <cell r="IP94">
            <v>0</v>
          </cell>
          <cell r="IQ94">
            <v>0</v>
          </cell>
          <cell r="IR94">
            <v>0</v>
          </cell>
          <cell r="IS94">
            <v>0</v>
          </cell>
          <cell r="IT94">
            <v>1</v>
          </cell>
          <cell r="IU94">
            <v>0</v>
          </cell>
          <cell r="IW94">
            <v>0</v>
          </cell>
          <cell r="IX94">
            <v>0</v>
          </cell>
          <cell r="IY94">
            <v>0</v>
          </cell>
          <cell r="IZ94">
            <v>0</v>
          </cell>
          <cell r="JA94">
            <v>0</v>
          </cell>
          <cell r="JB94">
            <v>1</v>
          </cell>
          <cell r="JC94">
            <v>0</v>
          </cell>
          <cell r="JE94">
            <v>1</v>
          </cell>
          <cell r="JF94">
            <v>0</v>
          </cell>
          <cell r="JG94">
            <v>0</v>
          </cell>
          <cell r="JH94">
            <v>0</v>
          </cell>
          <cell r="JI94">
            <v>0</v>
          </cell>
          <cell r="JJ94">
            <v>0</v>
          </cell>
          <cell r="JK94">
            <v>0</v>
          </cell>
          <cell r="JL94">
            <v>0</v>
          </cell>
          <cell r="JO94" t="str">
            <v>Moins de 1 heure</v>
          </cell>
          <cell r="JP94" t="str">
            <v>Non</v>
          </cell>
          <cell r="JS94" t="str">
            <v>Aucun</v>
          </cell>
          <cell r="JT94" t="str">
            <v>Aucune</v>
          </cell>
          <cell r="JU94" t="str">
            <v>Aucun</v>
          </cell>
          <cell r="JV94" t="str">
            <v>Aucune</v>
          </cell>
          <cell r="JZ94" t="str">
            <v>Interruption suite à un déplacement / retour</v>
          </cell>
          <cell r="KD94">
            <v>1</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V94">
            <v>1</v>
          </cell>
          <cell r="KW94">
            <v>0</v>
          </cell>
          <cell r="KX94">
            <v>0</v>
          </cell>
          <cell r="KY94">
            <v>0</v>
          </cell>
          <cell r="KZ94">
            <v>0</v>
          </cell>
          <cell r="LA94">
            <v>0</v>
          </cell>
          <cell r="LD94">
            <v>0</v>
          </cell>
          <cell r="LE94">
            <v>1</v>
          </cell>
          <cell r="LG94">
            <v>0</v>
          </cell>
          <cell r="LH94">
            <v>0</v>
          </cell>
          <cell r="LI94">
            <v>0</v>
          </cell>
          <cell r="LJ94">
            <v>0</v>
          </cell>
          <cell r="LK94">
            <v>0</v>
          </cell>
          <cell r="LL94">
            <v>0</v>
          </cell>
          <cell r="LM94">
            <v>0</v>
          </cell>
          <cell r="LN94">
            <v>0</v>
          </cell>
          <cell r="LQ94">
            <v>0</v>
          </cell>
          <cell r="LR94">
            <v>1</v>
          </cell>
          <cell r="LS94">
            <v>0</v>
          </cell>
          <cell r="LT94">
            <v>0</v>
          </cell>
          <cell r="LU94">
            <v>0</v>
          </cell>
          <cell r="LV94">
            <v>0</v>
          </cell>
          <cell r="LW94">
            <v>0</v>
          </cell>
          <cell r="LX94">
            <v>0</v>
          </cell>
          <cell r="LY94">
            <v>0</v>
          </cell>
          <cell r="LZ94">
            <v>0</v>
          </cell>
          <cell r="MA94">
            <v>0</v>
          </cell>
          <cell r="MB94">
            <v>0</v>
          </cell>
          <cell r="MC94">
            <v>0</v>
          </cell>
          <cell r="MD94">
            <v>0</v>
          </cell>
          <cell r="MG94">
            <v>0</v>
          </cell>
          <cell r="MH94">
            <v>1</v>
          </cell>
          <cell r="MI94">
            <v>0</v>
          </cell>
          <cell r="MJ94">
            <v>0</v>
          </cell>
          <cell r="MK94">
            <v>0</v>
          </cell>
          <cell r="ML94">
            <v>0</v>
          </cell>
          <cell r="MM94">
            <v>0</v>
          </cell>
          <cell r="MN94">
            <v>0</v>
          </cell>
          <cell r="MO94">
            <v>0</v>
          </cell>
          <cell r="MP94">
            <v>0</v>
          </cell>
          <cell r="MQ94">
            <v>0</v>
          </cell>
          <cell r="MR94">
            <v>0</v>
          </cell>
          <cell r="MS94">
            <v>0</v>
          </cell>
          <cell r="MT94">
            <v>0</v>
          </cell>
          <cell r="MU94">
            <v>0</v>
          </cell>
          <cell r="NH94">
            <v>1</v>
          </cell>
          <cell r="NN94">
            <v>4.7</v>
          </cell>
          <cell r="QR94">
            <v>22</v>
          </cell>
          <cell r="QS94">
            <v>44</v>
          </cell>
        </row>
        <row r="95">
          <cell r="F95" t="str">
            <v>Oui</v>
          </cell>
          <cell r="I95">
            <v>0</v>
          </cell>
          <cell r="AM95">
            <v>45200</v>
          </cell>
          <cell r="AN95" t="str">
            <v>Oui</v>
          </cell>
          <cell r="AQ95" t="str">
            <v>Déplacé interne</v>
          </cell>
          <cell r="BE95">
            <v>0</v>
          </cell>
          <cell r="BF95">
            <v>0</v>
          </cell>
          <cell r="BH95">
            <v>3</v>
          </cell>
          <cell r="BI95">
            <v>0</v>
          </cell>
          <cell r="BK95">
            <v>0</v>
          </cell>
          <cell r="BL95">
            <v>2</v>
          </cell>
          <cell r="BN95">
            <v>1</v>
          </cell>
          <cell r="BO95">
            <v>1</v>
          </cell>
          <cell r="BQ95">
            <v>0</v>
          </cell>
          <cell r="BR95">
            <v>0</v>
          </cell>
          <cell r="CC95">
            <v>7</v>
          </cell>
          <cell r="CF95">
            <v>7</v>
          </cell>
          <cell r="DE95" t="str">
            <v>Travail journalier</v>
          </cell>
          <cell r="DG95" t="str">
            <v>Non</v>
          </cell>
          <cell r="DI95" t="str">
            <v>Oui</v>
          </cell>
          <cell r="DL95" t="str">
            <v>Non</v>
          </cell>
          <cell r="DO95">
            <v>0</v>
          </cell>
          <cell r="DP95">
            <v>0</v>
          </cell>
          <cell r="DQ95">
            <v>1</v>
          </cell>
          <cell r="DR95">
            <v>1</v>
          </cell>
          <cell r="DS95">
            <v>1</v>
          </cell>
          <cell r="DT95">
            <v>0</v>
          </cell>
          <cell r="DU95">
            <v>0</v>
          </cell>
          <cell r="DV95">
            <v>0</v>
          </cell>
          <cell r="DW95">
            <v>0</v>
          </cell>
          <cell r="DX95">
            <v>0</v>
          </cell>
          <cell r="DY95">
            <v>0</v>
          </cell>
          <cell r="DZ95">
            <v>0</v>
          </cell>
          <cell r="EA95">
            <v>0</v>
          </cell>
          <cell r="EB95">
            <v>0</v>
          </cell>
          <cell r="EC95">
            <v>0</v>
          </cell>
          <cell r="ED95">
            <v>0</v>
          </cell>
          <cell r="EF95">
            <v>3</v>
          </cell>
          <cell r="EI95">
            <v>1</v>
          </cell>
          <cell r="EJ95">
            <v>1</v>
          </cell>
          <cell r="EK95">
            <v>2</v>
          </cell>
          <cell r="EL95">
            <v>2</v>
          </cell>
          <cell r="FP95" t="str">
            <v>En famille d'accueil</v>
          </cell>
          <cell r="FR95" t="str">
            <v>Maison (construction durable)</v>
          </cell>
          <cell r="FU95" t="str">
            <v>Non</v>
          </cell>
          <cell r="GE95" t="str">
            <v>Non</v>
          </cell>
          <cell r="GH95" t="str">
            <v>Source non-améliorée (c'est à dire non-protégée de l'extérieur, p.ex. puits creusé non-couvert/traditionnel, source naturelle non-aménagée, etc.)</v>
          </cell>
          <cell r="GK95" t="str">
            <v>Oui</v>
          </cell>
          <cell r="GL95" t="str">
            <v>Oui</v>
          </cell>
          <cell r="GM95" t="str">
            <v>Oui</v>
          </cell>
          <cell r="GN95" t="str">
            <v>Oui</v>
          </cell>
          <cell r="GO95" t="str">
            <v>Moins de 30 minutes</v>
          </cell>
          <cell r="GQ95">
            <v>0</v>
          </cell>
          <cell r="GR95">
            <v>0</v>
          </cell>
          <cell r="GS95">
            <v>0</v>
          </cell>
          <cell r="GT95">
            <v>0</v>
          </cell>
          <cell r="GU95">
            <v>0</v>
          </cell>
          <cell r="GV95">
            <v>1</v>
          </cell>
          <cell r="GW95">
            <v>0</v>
          </cell>
          <cell r="GX95">
            <v>0</v>
          </cell>
          <cell r="GY95">
            <v>1</v>
          </cell>
          <cell r="GZ95">
            <v>0</v>
          </cell>
          <cell r="HA95">
            <v>0</v>
          </cell>
          <cell r="HB95">
            <v>0</v>
          </cell>
          <cell r="HM95" t="str">
            <v>Non</v>
          </cell>
          <cell r="HO95" t="str">
            <v>Pas d'installation sanitaire/défécation à l'air libre</v>
          </cell>
          <cell r="HU95" t="str">
            <v>Structure de santé (centre, clinique, hôpital, etc.)</v>
          </cell>
          <cell r="HW95" t="str">
            <v>Structure de santé (centre, clinique, hôpital, etc.)</v>
          </cell>
          <cell r="HY95" t="str">
            <v>Entre 1 heure et 2 heures</v>
          </cell>
          <cell r="HZ95" t="str">
            <v>Non</v>
          </cell>
          <cell r="IB95" t="str">
            <v>Oui</v>
          </cell>
          <cell r="IC95" t="str">
            <v>Oui</v>
          </cell>
          <cell r="ID95" t="str">
            <v>Oui</v>
          </cell>
          <cell r="IG95" t="str">
            <v>Non</v>
          </cell>
          <cell r="II95" t="str">
            <v>Non</v>
          </cell>
          <cell r="IO95">
            <v>0</v>
          </cell>
          <cell r="IP95">
            <v>0</v>
          </cell>
          <cell r="IQ95">
            <v>0</v>
          </cell>
          <cell r="IR95">
            <v>0</v>
          </cell>
          <cell r="IS95">
            <v>0</v>
          </cell>
          <cell r="IT95">
            <v>1</v>
          </cell>
          <cell r="IU95">
            <v>0</v>
          </cell>
          <cell r="IW95">
            <v>0</v>
          </cell>
          <cell r="IX95">
            <v>0</v>
          </cell>
          <cell r="IY95">
            <v>0</v>
          </cell>
          <cell r="IZ95">
            <v>0</v>
          </cell>
          <cell r="JA95">
            <v>0</v>
          </cell>
          <cell r="JB95">
            <v>1</v>
          </cell>
          <cell r="JC95">
            <v>0</v>
          </cell>
          <cell r="JE95">
            <v>1</v>
          </cell>
          <cell r="JF95">
            <v>0</v>
          </cell>
          <cell r="JG95">
            <v>0</v>
          </cell>
          <cell r="JH95">
            <v>0</v>
          </cell>
          <cell r="JI95">
            <v>0</v>
          </cell>
          <cell r="JJ95">
            <v>0</v>
          </cell>
          <cell r="JK95">
            <v>0</v>
          </cell>
          <cell r="JL95">
            <v>0</v>
          </cell>
          <cell r="JO95" t="str">
            <v>Moins de 1 heure</v>
          </cell>
          <cell r="JP95" t="str">
            <v>Non</v>
          </cell>
          <cell r="JT95" t="str">
            <v>Aucune</v>
          </cell>
          <cell r="JV95" t="str">
            <v>Aucune</v>
          </cell>
          <cell r="JZ95" t="str">
            <v>Interruption suite à un déplacement / retour</v>
          </cell>
          <cell r="KD95">
            <v>1</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V95">
            <v>1</v>
          </cell>
          <cell r="KW95">
            <v>1</v>
          </cell>
          <cell r="KX95">
            <v>1</v>
          </cell>
          <cell r="KY95">
            <v>1</v>
          </cell>
          <cell r="KZ95">
            <v>0</v>
          </cell>
          <cell r="LA95">
            <v>0</v>
          </cell>
          <cell r="LD95">
            <v>0</v>
          </cell>
          <cell r="LE95">
            <v>1</v>
          </cell>
          <cell r="LG95">
            <v>0</v>
          </cell>
          <cell r="LH95">
            <v>0</v>
          </cell>
          <cell r="LI95">
            <v>0</v>
          </cell>
          <cell r="LJ95">
            <v>0</v>
          </cell>
          <cell r="LK95">
            <v>1</v>
          </cell>
          <cell r="LL95">
            <v>0</v>
          </cell>
          <cell r="LM95">
            <v>0</v>
          </cell>
          <cell r="LN95">
            <v>0</v>
          </cell>
          <cell r="LQ95">
            <v>1</v>
          </cell>
          <cell r="LR95">
            <v>1</v>
          </cell>
          <cell r="LS95">
            <v>0</v>
          </cell>
          <cell r="LT95">
            <v>1</v>
          </cell>
          <cell r="LU95">
            <v>0</v>
          </cell>
          <cell r="LV95">
            <v>0</v>
          </cell>
          <cell r="LW95">
            <v>0</v>
          </cell>
          <cell r="LX95">
            <v>0</v>
          </cell>
          <cell r="LY95">
            <v>0</v>
          </cell>
          <cell r="LZ95">
            <v>0</v>
          </cell>
          <cell r="MA95">
            <v>0</v>
          </cell>
          <cell r="MB95">
            <v>0</v>
          </cell>
          <cell r="MC95">
            <v>0</v>
          </cell>
          <cell r="MD95">
            <v>0</v>
          </cell>
          <cell r="MG95">
            <v>1</v>
          </cell>
          <cell r="MH95">
            <v>1</v>
          </cell>
          <cell r="MI95">
            <v>1</v>
          </cell>
          <cell r="MJ95">
            <v>0</v>
          </cell>
          <cell r="MK95">
            <v>0</v>
          </cell>
          <cell r="ML95">
            <v>0</v>
          </cell>
          <cell r="MM95">
            <v>0</v>
          </cell>
          <cell r="MN95">
            <v>0</v>
          </cell>
          <cell r="MO95">
            <v>0</v>
          </cell>
          <cell r="MP95">
            <v>0</v>
          </cell>
          <cell r="MQ95">
            <v>0</v>
          </cell>
          <cell r="MR95">
            <v>0</v>
          </cell>
          <cell r="MS95">
            <v>0</v>
          </cell>
          <cell r="MT95">
            <v>0</v>
          </cell>
          <cell r="MU95">
            <v>0</v>
          </cell>
          <cell r="NH95">
            <v>1</v>
          </cell>
          <cell r="NN95">
            <v>2.2999999999999998</v>
          </cell>
          <cell r="QR95">
            <v>12</v>
          </cell>
          <cell r="QS95">
            <v>28</v>
          </cell>
        </row>
        <row r="96">
          <cell r="F96" t="str">
            <v>Oui</v>
          </cell>
          <cell r="I96">
            <v>0</v>
          </cell>
          <cell r="AM96">
            <v>45200</v>
          </cell>
          <cell r="AN96" t="str">
            <v>Oui</v>
          </cell>
          <cell r="AQ96" t="str">
            <v>Résident / autochtone (pas déplacé depuis au moins 12 mois)</v>
          </cell>
          <cell r="AS96" t="str">
            <v>Oui</v>
          </cell>
          <cell r="BE96">
            <v>0</v>
          </cell>
          <cell r="BF96">
            <v>0</v>
          </cell>
          <cell r="BH96">
            <v>0</v>
          </cell>
          <cell r="BI96">
            <v>0</v>
          </cell>
          <cell r="BK96">
            <v>2</v>
          </cell>
          <cell r="BL96">
            <v>3</v>
          </cell>
          <cell r="BN96">
            <v>1</v>
          </cell>
          <cell r="BO96">
            <v>1</v>
          </cell>
          <cell r="BQ96">
            <v>0</v>
          </cell>
          <cell r="BR96">
            <v>0</v>
          </cell>
          <cell r="CC96">
            <v>7</v>
          </cell>
          <cell r="CF96">
            <v>7</v>
          </cell>
          <cell r="DE96" t="str">
            <v>Agriculture de rente</v>
          </cell>
          <cell r="DG96" t="str">
            <v>Oui</v>
          </cell>
          <cell r="DI96" t="str">
            <v>Non</v>
          </cell>
          <cell r="DJ96" t="str">
            <v>Il est dangereux de se rendre au marché</v>
          </cell>
          <cell r="DL96" t="str">
            <v>Non</v>
          </cell>
          <cell r="DO96">
            <v>1</v>
          </cell>
          <cell r="DP96">
            <v>0</v>
          </cell>
          <cell r="DQ96">
            <v>0</v>
          </cell>
          <cell r="DR96">
            <v>0</v>
          </cell>
          <cell r="DS96">
            <v>1</v>
          </cell>
          <cell r="DT96">
            <v>1</v>
          </cell>
          <cell r="DU96">
            <v>0</v>
          </cell>
          <cell r="DV96">
            <v>0</v>
          </cell>
          <cell r="DW96">
            <v>0</v>
          </cell>
          <cell r="DX96">
            <v>0</v>
          </cell>
          <cell r="DY96">
            <v>0</v>
          </cell>
          <cell r="DZ96">
            <v>0</v>
          </cell>
          <cell r="EA96">
            <v>0</v>
          </cell>
          <cell r="EB96">
            <v>0</v>
          </cell>
          <cell r="EC96">
            <v>0</v>
          </cell>
          <cell r="ED96">
            <v>0</v>
          </cell>
          <cell r="EF96">
            <v>0</v>
          </cell>
          <cell r="EI96">
            <v>1</v>
          </cell>
          <cell r="EJ96">
            <v>1</v>
          </cell>
          <cell r="EK96">
            <v>2</v>
          </cell>
          <cell r="EL96">
            <v>2</v>
          </cell>
          <cell r="FP96" t="str">
            <v>Sur une parcelle ou un abri qui lui appartient</v>
          </cell>
          <cell r="FR96" t="str">
            <v>Maison (construction durable)</v>
          </cell>
          <cell r="FU96" t="str">
            <v>Non</v>
          </cell>
          <cell r="GE96" t="str">
            <v>Non</v>
          </cell>
          <cell r="GH96" t="str">
            <v>Source améliorée (c'est-à-dire protégée de l'extérieur, p.ex. eau courante/robinet, puits creusé couvert, puits à pompe/forage, camion-citerne/charrette avec citerne, Kiosque/échoppe/boutique à eau, eau en bouteille; eau en sachet, etc. et eau de pluie)</v>
          </cell>
          <cell r="GK96" t="str">
            <v>Oui</v>
          </cell>
          <cell r="GL96" t="str">
            <v>Oui</v>
          </cell>
          <cell r="GM96" t="str">
            <v>Oui</v>
          </cell>
          <cell r="GN96" t="str">
            <v>Oui</v>
          </cell>
          <cell r="GO96" t="str">
            <v>Moins de 30 minutes</v>
          </cell>
          <cell r="GQ96">
            <v>0</v>
          </cell>
          <cell r="GR96">
            <v>0</v>
          </cell>
          <cell r="GS96">
            <v>0</v>
          </cell>
          <cell r="GT96">
            <v>0</v>
          </cell>
          <cell r="GU96">
            <v>0</v>
          </cell>
          <cell r="GV96">
            <v>0</v>
          </cell>
          <cell r="GW96">
            <v>0</v>
          </cell>
          <cell r="GX96">
            <v>0</v>
          </cell>
          <cell r="GY96">
            <v>1</v>
          </cell>
          <cell r="GZ96">
            <v>0</v>
          </cell>
          <cell r="HA96">
            <v>0</v>
          </cell>
          <cell r="HB96">
            <v>0</v>
          </cell>
          <cell r="HM96" t="str">
            <v>Non</v>
          </cell>
          <cell r="HO96" t="str">
            <v>Installation sanitaire améliorée (c’est-à-dire qui permet d'éviter le contact extérieur avec les excréments, p.ex. latrine à fosse couverte/avec dalle, latrine à évacuation vers un réservoir ou un système d’égout, etc.);</v>
          </cell>
          <cell r="HQ96" t="str">
            <v>Non</v>
          </cell>
          <cell r="HR96" t="str">
            <v>Non</v>
          </cell>
          <cell r="HU96" t="str">
            <v>Reste à la maison / se soigne soi-même</v>
          </cell>
          <cell r="HW96" t="str">
            <v>Reste à la maison / se soigne soi-même</v>
          </cell>
          <cell r="HY96" t="str">
            <v>Moins de 1 heure</v>
          </cell>
          <cell r="HZ96" t="str">
            <v>Non</v>
          </cell>
          <cell r="IG96" t="str">
            <v>Oui</v>
          </cell>
          <cell r="II96" t="str">
            <v>Non</v>
          </cell>
          <cell r="IO96">
            <v>0</v>
          </cell>
          <cell r="IP96">
            <v>0</v>
          </cell>
          <cell r="IQ96">
            <v>0</v>
          </cell>
          <cell r="IR96">
            <v>0</v>
          </cell>
          <cell r="IS96">
            <v>0</v>
          </cell>
          <cell r="IT96">
            <v>1</v>
          </cell>
          <cell r="IU96">
            <v>0</v>
          </cell>
          <cell r="IW96">
            <v>0</v>
          </cell>
          <cell r="IX96">
            <v>0</v>
          </cell>
          <cell r="IY96">
            <v>0</v>
          </cell>
          <cell r="IZ96">
            <v>0</v>
          </cell>
          <cell r="JA96">
            <v>0</v>
          </cell>
          <cell r="JB96">
            <v>1</v>
          </cell>
          <cell r="JC96">
            <v>0</v>
          </cell>
          <cell r="JE96">
            <v>1</v>
          </cell>
          <cell r="JF96">
            <v>0</v>
          </cell>
          <cell r="JG96">
            <v>0</v>
          </cell>
          <cell r="JH96">
            <v>0</v>
          </cell>
          <cell r="JI96">
            <v>0</v>
          </cell>
          <cell r="JJ96">
            <v>0</v>
          </cell>
          <cell r="JK96">
            <v>0</v>
          </cell>
          <cell r="JL96">
            <v>0</v>
          </cell>
          <cell r="JO96" t="str">
            <v>Moins de 1 heure</v>
          </cell>
          <cell r="JP96" t="str">
            <v>Oui</v>
          </cell>
          <cell r="JS96" t="str">
            <v>Tous</v>
          </cell>
          <cell r="JT96" t="str">
            <v>Toutes les filles de cet âge</v>
          </cell>
          <cell r="JU96" t="str">
            <v>Tous</v>
          </cell>
          <cell r="JV96" t="str">
            <v>Toutes les filles de cet âge</v>
          </cell>
          <cell r="KD96">
            <v>0</v>
          </cell>
          <cell r="KE96">
            <v>0</v>
          </cell>
          <cell r="KF96">
            <v>0</v>
          </cell>
          <cell r="KG96">
            <v>0</v>
          </cell>
          <cell r="KH96">
            <v>0</v>
          </cell>
          <cell r="KI96">
            <v>0</v>
          </cell>
          <cell r="KJ96">
            <v>0</v>
          </cell>
          <cell r="KK96">
            <v>0</v>
          </cell>
          <cell r="KL96">
            <v>1</v>
          </cell>
          <cell r="KM96">
            <v>0</v>
          </cell>
          <cell r="KN96">
            <v>0</v>
          </cell>
          <cell r="KO96">
            <v>0</v>
          </cell>
          <cell r="KP96">
            <v>0</v>
          </cell>
          <cell r="KQ96">
            <v>0</v>
          </cell>
          <cell r="KR96">
            <v>0</v>
          </cell>
          <cell r="KS96">
            <v>0</v>
          </cell>
          <cell r="KV96">
            <v>0</v>
          </cell>
          <cell r="KW96">
            <v>0</v>
          </cell>
          <cell r="KX96">
            <v>0</v>
          </cell>
          <cell r="KY96">
            <v>0</v>
          </cell>
          <cell r="KZ96">
            <v>1</v>
          </cell>
          <cell r="LA96">
            <v>0</v>
          </cell>
          <cell r="LD96">
            <v>0</v>
          </cell>
          <cell r="LE96">
            <v>1</v>
          </cell>
          <cell r="LG96">
            <v>0</v>
          </cell>
          <cell r="LH96">
            <v>1</v>
          </cell>
          <cell r="LI96">
            <v>0</v>
          </cell>
          <cell r="LJ96">
            <v>0</v>
          </cell>
          <cell r="LK96">
            <v>0</v>
          </cell>
          <cell r="LL96">
            <v>0</v>
          </cell>
          <cell r="LM96">
            <v>0</v>
          </cell>
          <cell r="LN96">
            <v>0</v>
          </cell>
          <cell r="LQ96">
            <v>0</v>
          </cell>
          <cell r="LR96">
            <v>1</v>
          </cell>
          <cell r="LS96">
            <v>0</v>
          </cell>
          <cell r="LT96">
            <v>0</v>
          </cell>
          <cell r="LU96">
            <v>0</v>
          </cell>
          <cell r="LV96">
            <v>0</v>
          </cell>
          <cell r="LW96">
            <v>0</v>
          </cell>
          <cell r="LX96">
            <v>0</v>
          </cell>
          <cell r="LY96">
            <v>0</v>
          </cell>
          <cell r="LZ96">
            <v>0</v>
          </cell>
          <cell r="MA96">
            <v>0</v>
          </cell>
          <cell r="MB96">
            <v>0</v>
          </cell>
          <cell r="MC96">
            <v>0</v>
          </cell>
          <cell r="MD96">
            <v>0</v>
          </cell>
          <cell r="MG96">
            <v>0</v>
          </cell>
          <cell r="MH96">
            <v>1</v>
          </cell>
          <cell r="MI96">
            <v>0</v>
          </cell>
          <cell r="MJ96">
            <v>0</v>
          </cell>
          <cell r="MK96">
            <v>0</v>
          </cell>
          <cell r="ML96">
            <v>0</v>
          </cell>
          <cell r="MM96">
            <v>0</v>
          </cell>
          <cell r="MN96">
            <v>0</v>
          </cell>
          <cell r="MO96">
            <v>0</v>
          </cell>
          <cell r="MP96">
            <v>0</v>
          </cell>
          <cell r="MQ96">
            <v>0</v>
          </cell>
          <cell r="MR96">
            <v>0</v>
          </cell>
          <cell r="MS96">
            <v>0</v>
          </cell>
          <cell r="MT96">
            <v>0</v>
          </cell>
          <cell r="MU96">
            <v>0</v>
          </cell>
          <cell r="NH96">
            <v>1</v>
          </cell>
          <cell r="NN96">
            <v>2.2999999999999998</v>
          </cell>
          <cell r="QR96">
            <v>19</v>
          </cell>
          <cell r="QS96">
            <v>42</v>
          </cell>
        </row>
        <row r="97">
          <cell r="F97" t="str">
            <v>Oui</v>
          </cell>
          <cell r="I97">
            <v>0</v>
          </cell>
          <cell r="AM97">
            <v>45200</v>
          </cell>
          <cell r="AN97" t="str">
            <v>Oui</v>
          </cell>
          <cell r="AQ97" t="str">
            <v>Résident / autochtone (pas déplacé depuis au moins 12 mois)</v>
          </cell>
          <cell r="AS97" t="str">
            <v>Oui</v>
          </cell>
          <cell r="BE97">
            <v>0</v>
          </cell>
          <cell r="BF97">
            <v>0</v>
          </cell>
          <cell r="BH97">
            <v>2</v>
          </cell>
          <cell r="BI97">
            <v>0</v>
          </cell>
          <cell r="BK97">
            <v>1</v>
          </cell>
          <cell r="BL97">
            <v>5</v>
          </cell>
          <cell r="BN97">
            <v>1</v>
          </cell>
          <cell r="BO97">
            <v>1</v>
          </cell>
          <cell r="BQ97">
            <v>0</v>
          </cell>
          <cell r="BR97">
            <v>0</v>
          </cell>
          <cell r="CC97">
            <v>10</v>
          </cell>
          <cell r="CF97">
            <v>10</v>
          </cell>
          <cell r="DE97" t="str">
            <v>Agriculture de subsistance</v>
          </cell>
          <cell r="DG97" t="str">
            <v>Oui</v>
          </cell>
          <cell r="DI97" t="str">
            <v>Oui</v>
          </cell>
          <cell r="DL97" t="str">
            <v>Non</v>
          </cell>
          <cell r="DO97">
            <v>1</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F97">
            <v>0</v>
          </cell>
          <cell r="EI97">
            <v>2</v>
          </cell>
          <cell r="EJ97">
            <v>2</v>
          </cell>
          <cell r="EK97">
            <v>3</v>
          </cell>
          <cell r="EL97">
            <v>3</v>
          </cell>
          <cell r="FP97" t="str">
            <v>Sur une parcelle ou un abri qui lui appartient</v>
          </cell>
          <cell r="FR97" t="str">
            <v>Maison (construction durable)</v>
          </cell>
          <cell r="FU97" t="str">
            <v>Non</v>
          </cell>
          <cell r="GE97" t="str">
            <v>Non</v>
          </cell>
          <cell r="GH97" t="str">
            <v>Source non-améliorée (c'est à dire non-protégée de l'extérieur, p.ex. puits creusé non-couvert/traditionnel, source naturelle non-aménagée, etc.)</v>
          </cell>
          <cell r="GK97" t="str">
            <v>Oui</v>
          </cell>
          <cell r="GL97" t="str">
            <v>Oui</v>
          </cell>
          <cell r="GM97" t="str">
            <v>Oui</v>
          </cell>
          <cell r="GN97" t="str">
            <v>Oui</v>
          </cell>
          <cell r="GO97" t="str">
            <v>Moins de 30 minutes</v>
          </cell>
          <cell r="GQ97">
            <v>0</v>
          </cell>
          <cell r="GR97">
            <v>0</v>
          </cell>
          <cell r="GS97">
            <v>0</v>
          </cell>
          <cell r="GT97">
            <v>0</v>
          </cell>
          <cell r="GU97">
            <v>1</v>
          </cell>
          <cell r="GV97">
            <v>1</v>
          </cell>
          <cell r="GW97">
            <v>0</v>
          </cell>
          <cell r="GX97">
            <v>0</v>
          </cell>
          <cell r="GY97">
            <v>1</v>
          </cell>
          <cell r="GZ97">
            <v>0</v>
          </cell>
          <cell r="HA97">
            <v>0</v>
          </cell>
          <cell r="HB97">
            <v>0</v>
          </cell>
          <cell r="HM97" t="str">
            <v>Non</v>
          </cell>
          <cell r="HO97" t="str">
            <v>Pas d'installation sanitaire/défécation à l'air libre</v>
          </cell>
          <cell r="HU97" t="str">
            <v>Structure de santé (centre, clinique, hôpital, etc.)</v>
          </cell>
          <cell r="HW97" t="str">
            <v>Structure de santé (centre, clinique, hôpital, etc.)</v>
          </cell>
          <cell r="HY97" t="str">
            <v>Entre 1 heure et 2 heures</v>
          </cell>
          <cell r="HZ97" t="str">
            <v>Non</v>
          </cell>
          <cell r="IB97" t="str">
            <v>Oui</v>
          </cell>
          <cell r="IC97" t="str">
            <v>Oui</v>
          </cell>
          <cell r="ID97" t="str">
            <v>Oui</v>
          </cell>
          <cell r="IG97" t="str">
            <v>Oui</v>
          </cell>
          <cell r="II97" t="str">
            <v>Non</v>
          </cell>
          <cell r="IO97">
            <v>0</v>
          </cell>
          <cell r="IP97">
            <v>0</v>
          </cell>
          <cell r="IQ97">
            <v>0</v>
          </cell>
          <cell r="IR97">
            <v>0</v>
          </cell>
          <cell r="IS97">
            <v>0</v>
          </cell>
          <cell r="IT97">
            <v>1</v>
          </cell>
          <cell r="IU97">
            <v>0</v>
          </cell>
          <cell r="IW97">
            <v>0</v>
          </cell>
          <cell r="IX97">
            <v>0</v>
          </cell>
          <cell r="IY97">
            <v>0</v>
          </cell>
          <cell r="IZ97">
            <v>0</v>
          </cell>
          <cell r="JA97">
            <v>0</v>
          </cell>
          <cell r="JB97">
            <v>1</v>
          </cell>
          <cell r="JC97">
            <v>0</v>
          </cell>
          <cell r="JE97">
            <v>1</v>
          </cell>
          <cell r="JF97">
            <v>0</v>
          </cell>
          <cell r="JG97">
            <v>0</v>
          </cell>
          <cell r="JH97">
            <v>0</v>
          </cell>
          <cell r="JI97">
            <v>0</v>
          </cell>
          <cell r="JJ97">
            <v>0</v>
          </cell>
          <cell r="JK97">
            <v>0</v>
          </cell>
          <cell r="JL97">
            <v>0</v>
          </cell>
          <cell r="JO97" t="str">
            <v>Moins de 1 heure</v>
          </cell>
          <cell r="JP97" t="str">
            <v>Non</v>
          </cell>
          <cell r="JS97" t="str">
            <v>Aucun</v>
          </cell>
          <cell r="JT97" t="str">
            <v>Certaines mais pas toutes</v>
          </cell>
          <cell r="JU97" t="str">
            <v>Tous</v>
          </cell>
          <cell r="JV97" t="str">
            <v>Toutes les filles de cet âge</v>
          </cell>
          <cell r="JZ97" t="str">
            <v>Manque de moyens pour payer l’école</v>
          </cell>
          <cell r="KD97">
            <v>1</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V97">
            <v>1</v>
          </cell>
          <cell r="KW97">
            <v>1</v>
          </cell>
          <cell r="KX97">
            <v>1</v>
          </cell>
          <cell r="KY97">
            <v>0</v>
          </cell>
          <cell r="KZ97">
            <v>0</v>
          </cell>
          <cell r="LA97">
            <v>0</v>
          </cell>
          <cell r="LD97">
            <v>0</v>
          </cell>
          <cell r="LE97">
            <v>1</v>
          </cell>
          <cell r="LG97">
            <v>1</v>
          </cell>
          <cell r="LH97">
            <v>0</v>
          </cell>
          <cell r="LI97">
            <v>0</v>
          </cell>
          <cell r="LJ97">
            <v>0</v>
          </cell>
          <cell r="LK97">
            <v>0</v>
          </cell>
          <cell r="LL97">
            <v>0</v>
          </cell>
          <cell r="LM97">
            <v>0</v>
          </cell>
          <cell r="LN97">
            <v>0</v>
          </cell>
          <cell r="LQ97">
            <v>1</v>
          </cell>
          <cell r="LR97">
            <v>1</v>
          </cell>
          <cell r="LS97">
            <v>1</v>
          </cell>
          <cell r="LT97">
            <v>0</v>
          </cell>
          <cell r="LU97">
            <v>0</v>
          </cell>
          <cell r="LV97">
            <v>0</v>
          </cell>
          <cell r="LW97">
            <v>0</v>
          </cell>
          <cell r="LX97">
            <v>0</v>
          </cell>
          <cell r="LY97">
            <v>0</v>
          </cell>
          <cell r="LZ97">
            <v>0</v>
          </cell>
          <cell r="MA97">
            <v>0</v>
          </cell>
          <cell r="MB97">
            <v>0</v>
          </cell>
          <cell r="MC97">
            <v>0</v>
          </cell>
          <cell r="MD97">
            <v>0</v>
          </cell>
          <cell r="MG97">
            <v>1</v>
          </cell>
          <cell r="MH97">
            <v>1</v>
          </cell>
          <cell r="MI97">
            <v>0</v>
          </cell>
          <cell r="MJ97">
            <v>0</v>
          </cell>
          <cell r="MK97">
            <v>1</v>
          </cell>
          <cell r="ML97">
            <v>0</v>
          </cell>
          <cell r="MM97">
            <v>0</v>
          </cell>
          <cell r="MN97">
            <v>0</v>
          </cell>
          <cell r="MO97">
            <v>0</v>
          </cell>
          <cell r="MP97">
            <v>0</v>
          </cell>
          <cell r="MQ97">
            <v>0</v>
          </cell>
          <cell r="MR97">
            <v>0</v>
          </cell>
          <cell r="MS97">
            <v>0</v>
          </cell>
          <cell r="MT97">
            <v>0</v>
          </cell>
          <cell r="MU97">
            <v>0</v>
          </cell>
          <cell r="NH97">
            <v>1</v>
          </cell>
          <cell r="NN97">
            <v>1.5</v>
          </cell>
          <cell r="QR97">
            <v>13</v>
          </cell>
          <cell r="QS97">
            <v>11</v>
          </cell>
        </row>
        <row r="98">
          <cell r="F98" t="str">
            <v>Oui</v>
          </cell>
          <cell r="I98">
            <v>0</v>
          </cell>
          <cell r="AM98">
            <v>45108</v>
          </cell>
          <cell r="AN98" t="str">
            <v>Oui</v>
          </cell>
          <cell r="AQ98" t="str">
            <v>Déplacé interne</v>
          </cell>
          <cell r="BE98">
            <v>0</v>
          </cell>
          <cell r="BF98">
            <v>0</v>
          </cell>
          <cell r="BH98">
            <v>1</v>
          </cell>
          <cell r="BI98">
            <v>1</v>
          </cell>
          <cell r="BK98">
            <v>1</v>
          </cell>
          <cell r="BL98">
            <v>3</v>
          </cell>
          <cell r="BN98">
            <v>0</v>
          </cell>
          <cell r="BO98">
            <v>2</v>
          </cell>
          <cell r="BQ98">
            <v>0</v>
          </cell>
          <cell r="BR98">
            <v>0</v>
          </cell>
          <cell r="CC98">
            <v>8</v>
          </cell>
          <cell r="CF98">
            <v>8</v>
          </cell>
          <cell r="DE98" t="str">
            <v>Travail journalier</v>
          </cell>
          <cell r="DG98" t="str">
            <v>Non</v>
          </cell>
          <cell r="DI98" t="str">
            <v>Non</v>
          </cell>
          <cell r="DJ98" t="str">
            <v>Les produits sur le marché sont trop chers pour le ménage</v>
          </cell>
          <cell r="DL98" t="str">
            <v>Non</v>
          </cell>
          <cell r="DO98">
            <v>0</v>
          </cell>
          <cell r="DP98">
            <v>0</v>
          </cell>
          <cell r="DQ98">
            <v>0</v>
          </cell>
          <cell r="DR98">
            <v>0</v>
          </cell>
          <cell r="DS98">
            <v>1</v>
          </cell>
          <cell r="DT98">
            <v>0</v>
          </cell>
          <cell r="DU98">
            <v>0</v>
          </cell>
          <cell r="DV98">
            <v>0</v>
          </cell>
          <cell r="DW98">
            <v>0</v>
          </cell>
          <cell r="DX98">
            <v>0</v>
          </cell>
          <cell r="DY98">
            <v>0</v>
          </cell>
          <cell r="DZ98">
            <v>0</v>
          </cell>
          <cell r="EA98">
            <v>0</v>
          </cell>
          <cell r="EB98">
            <v>0</v>
          </cell>
          <cell r="EC98">
            <v>0</v>
          </cell>
          <cell r="ED98">
            <v>0</v>
          </cell>
          <cell r="EF98">
            <v>0</v>
          </cell>
          <cell r="EI98">
            <v>1</v>
          </cell>
          <cell r="EJ98">
            <v>1</v>
          </cell>
          <cell r="EK98">
            <v>2</v>
          </cell>
          <cell r="EL98">
            <v>2</v>
          </cell>
          <cell r="FP98" t="str">
            <v>En famille d'accueil</v>
          </cell>
          <cell r="FR98" t="str">
            <v>Maison (construction non-durable délabrée)</v>
          </cell>
          <cell r="FU98" t="str">
            <v>Non</v>
          </cell>
          <cell r="GE98" t="str">
            <v>Non</v>
          </cell>
          <cell r="GH98" t="str">
            <v>Source améliorée (c'est-à-dire protégée de l'extérieur, p.ex. eau courante/robinet, puits creusé couvert, puits à pompe/forage, camion-citerne/charrette avec citerne, Kiosque/échoppe/boutique à eau, eau en bouteille; eau en sachet, etc. et eau de pluie)</v>
          </cell>
          <cell r="GK98" t="str">
            <v>Oui</v>
          </cell>
          <cell r="GL98" t="str">
            <v>Oui</v>
          </cell>
          <cell r="GM98" t="str">
            <v>Oui</v>
          </cell>
          <cell r="GN98" t="str">
            <v>Oui</v>
          </cell>
          <cell r="GO98" t="str">
            <v>Moins de 30 minutes</v>
          </cell>
          <cell r="GQ98">
            <v>0</v>
          </cell>
          <cell r="GR98">
            <v>0</v>
          </cell>
          <cell r="GS98">
            <v>0</v>
          </cell>
          <cell r="GT98">
            <v>0</v>
          </cell>
          <cell r="GU98">
            <v>0</v>
          </cell>
          <cell r="GV98">
            <v>0</v>
          </cell>
          <cell r="GW98">
            <v>0</v>
          </cell>
          <cell r="GX98">
            <v>0</v>
          </cell>
          <cell r="GY98">
            <v>1</v>
          </cell>
          <cell r="GZ98">
            <v>0</v>
          </cell>
          <cell r="HA98">
            <v>0</v>
          </cell>
          <cell r="HB98">
            <v>0</v>
          </cell>
          <cell r="HM98" t="str">
            <v>Non</v>
          </cell>
          <cell r="HO98" t="str">
            <v>Installation sanitaire non-améliorée (c’est-à-dire qui n'empêchent pas le contact extérieur avec les excréments, p.ex. latrine à fosse ouverte/sans dalle, latrines traditionnelles, etc.)</v>
          </cell>
          <cell r="HQ98" t="str">
            <v>Non</v>
          </cell>
          <cell r="HR98" t="str">
            <v>Non</v>
          </cell>
          <cell r="HU98" t="str">
            <v>Reste à la maison / se soigne soi-même</v>
          </cell>
          <cell r="HW98" t="str">
            <v>Reste à la maison / se soigne soi-même</v>
          </cell>
          <cell r="HY98" t="str">
            <v>Moins de 1 heure</v>
          </cell>
          <cell r="HZ98" t="str">
            <v>Oui</v>
          </cell>
          <cell r="IB98" t="str">
            <v>Oui</v>
          </cell>
          <cell r="IC98" t="str">
            <v>Oui</v>
          </cell>
          <cell r="ID98" t="str">
            <v>Non</v>
          </cell>
          <cell r="IG98" t="str">
            <v>Non</v>
          </cell>
          <cell r="II98" t="str">
            <v>Non</v>
          </cell>
          <cell r="IO98">
            <v>0</v>
          </cell>
          <cell r="IP98">
            <v>0</v>
          </cell>
          <cell r="IQ98">
            <v>0</v>
          </cell>
          <cell r="IR98">
            <v>0</v>
          </cell>
          <cell r="IS98">
            <v>0</v>
          </cell>
          <cell r="IT98">
            <v>1</v>
          </cell>
          <cell r="IU98">
            <v>0</v>
          </cell>
          <cell r="IW98">
            <v>0</v>
          </cell>
          <cell r="IX98">
            <v>0</v>
          </cell>
          <cell r="IY98">
            <v>0</v>
          </cell>
          <cell r="IZ98">
            <v>0</v>
          </cell>
          <cell r="JA98">
            <v>0</v>
          </cell>
          <cell r="JB98">
            <v>1</v>
          </cell>
          <cell r="JC98">
            <v>0</v>
          </cell>
          <cell r="JE98">
            <v>1</v>
          </cell>
          <cell r="JF98">
            <v>0</v>
          </cell>
          <cell r="JG98">
            <v>0</v>
          </cell>
          <cell r="JH98">
            <v>0</v>
          </cell>
          <cell r="JI98">
            <v>0</v>
          </cell>
          <cell r="JJ98">
            <v>0</v>
          </cell>
          <cell r="JK98">
            <v>0</v>
          </cell>
          <cell r="JL98">
            <v>0</v>
          </cell>
          <cell r="JO98" t="str">
            <v>Moins de 1 heure</v>
          </cell>
          <cell r="JP98" t="str">
            <v>Non</v>
          </cell>
          <cell r="JS98" t="str">
            <v>Tous</v>
          </cell>
          <cell r="JT98" t="str">
            <v>Toutes les filles de cet âge</v>
          </cell>
          <cell r="JU98" t="str">
            <v>Aucun</v>
          </cell>
          <cell r="JV98" t="str">
            <v>Aucune</v>
          </cell>
          <cell r="JZ98" t="str">
            <v>Manque de moyens pour payer l’école</v>
          </cell>
          <cell r="KD98">
            <v>1</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V98">
            <v>1</v>
          </cell>
          <cell r="KW98">
            <v>0</v>
          </cell>
          <cell r="KX98">
            <v>0</v>
          </cell>
          <cell r="KY98">
            <v>0</v>
          </cell>
          <cell r="KZ98">
            <v>0</v>
          </cell>
          <cell r="LA98">
            <v>0</v>
          </cell>
          <cell r="LD98">
            <v>0</v>
          </cell>
          <cell r="LE98">
            <v>1</v>
          </cell>
          <cell r="LG98">
            <v>0</v>
          </cell>
          <cell r="LH98">
            <v>0</v>
          </cell>
          <cell r="LI98">
            <v>0</v>
          </cell>
          <cell r="LJ98">
            <v>0</v>
          </cell>
          <cell r="LK98">
            <v>0</v>
          </cell>
          <cell r="LL98">
            <v>0</v>
          </cell>
          <cell r="LM98">
            <v>0</v>
          </cell>
          <cell r="LN98">
            <v>0</v>
          </cell>
          <cell r="LQ98">
            <v>0</v>
          </cell>
          <cell r="LR98">
            <v>1</v>
          </cell>
          <cell r="LS98">
            <v>0</v>
          </cell>
          <cell r="LT98">
            <v>0</v>
          </cell>
          <cell r="LU98">
            <v>0</v>
          </cell>
          <cell r="LV98">
            <v>0</v>
          </cell>
          <cell r="LW98">
            <v>0</v>
          </cell>
          <cell r="LX98">
            <v>0</v>
          </cell>
          <cell r="LY98">
            <v>0</v>
          </cell>
          <cell r="LZ98">
            <v>0</v>
          </cell>
          <cell r="MA98">
            <v>0</v>
          </cell>
          <cell r="MB98">
            <v>0</v>
          </cell>
          <cell r="MC98">
            <v>0</v>
          </cell>
          <cell r="MD98">
            <v>0</v>
          </cell>
          <cell r="MG98">
            <v>0</v>
          </cell>
          <cell r="MH98">
            <v>1</v>
          </cell>
          <cell r="MI98">
            <v>0</v>
          </cell>
          <cell r="MJ98">
            <v>0</v>
          </cell>
          <cell r="MK98">
            <v>0</v>
          </cell>
          <cell r="ML98">
            <v>0</v>
          </cell>
          <cell r="MM98">
            <v>0</v>
          </cell>
          <cell r="MN98">
            <v>0</v>
          </cell>
          <cell r="MO98">
            <v>0</v>
          </cell>
          <cell r="MP98">
            <v>0</v>
          </cell>
          <cell r="MQ98">
            <v>0</v>
          </cell>
          <cell r="MR98">
            <v>0</v>
          </cell>
          <cell r="MS98">
            <v>0</v>
          </cell>
          <cell r="MT98">
            <v>0</v>
          </cell>
          <cell r="MU98">
            <v>0</v>
          </cell>
          <cell r="NH98">
            <v>1</v>
          </cell>
          <cell r="NN98">
            <v>4.5999999999999996</v>
          </cell>
          <cell r="QR98">
            <v>17</v>
          </cell>
          <cell r="QS98">
            <v>44</v>
          </cell>
        </row>
        <row r="99">
          <cell r="F99" t="str">
            <v>Oui</v>
          </cell>
          <cell r="I99">
            <v>0</v>
          </cell>
          <cell r="AM99">
            <v>45200</v>
          </cell>
          <cell r="AN99" t="str">
            <v>Oui</v>
          </cell>
          <cell r="AQ99" t="str">
            <v>Déplacé interne</v>
          </cell>
          <cell r="BE99">
            <v>0</v>
          </cell>
          <cell r="BF99">
            <v>0</v>
          </cell>
          <cell r="BH99">
            <v>0</v>
          </cell>
          <cell r="BI99">
            <v>0</v>
          </cell>
          <cell r="BK99">
            <v>3</v>
          </cell>
          <cell r="BL99">
            <v>2</v>
          </cell>
          <cell r="BN99">
            <v>0</v>
          </cell>
          <cell r="BO99">
            <v>1</v>
          </cell>
          <cell r="BQ99">
            <v>0</v>
          </cell>
          <cell r="BR99">
            <v>0</v>
          </cell>
          <cell r="CC99">
            <v>6</v>
          </cell>
          <cell r="CF99">
            <v>6</v>
          </cell>
          <cell r="DE99" t="str">
            <v>Travail journalier</v>
          </cell>
          <cell r="DG99" t="str">
            <v>Non</v>
          </cell>
          <cell r="DI99" t="str">
            <v>Oui</v>
          </cell>
          <cell r="DL99" t="str">
            <v>Non</v>
          </cell>
          <cell r="DO99">
            <v>0</v>
          </cell>
          <cell r="DP99">
            <v>0</v>
          </cell>
          <cell r="DQ99">
            <v>1</v>
          </cell>
          <cell r="DR99">
            <v>1</v>
          </cell>
          <cell r="DS99">
            <v>1</v>
          </cell>
          <cell r="DT99">
            <v>0</v>
          </cell>
          <cell r="DU99">
            <v>0</v>
          </cell>
          <cell r="DV99">
            <v>0</v>
          </cell>
          <cell r="DW99">
            <v>0</v>
          </cell>
          <cell r="DX99">
            <v>0</v>
          </cell>
          <cell r="DY99">
            <v>0</v>
          </cell>
          <cell r="DZ99">
            <v>0</v>
          </cell>
          <cell r="EA99">
            <v>0</v>
          </cell>
          <cell r="EB99">
            <v>0</v>
          </cell>
          <cell r="EC99">
            <v>0</v>
          </cell>
          <cell r="ED99">
            <v>0</v>
          </cell>
          <cell r="EF99">
            <v>3</v>
          </cell>
          <cell r="EI99">
            <v>0</v>
          </cell>
          <cell r="EJ99">
            <v>1</v>
          </cell>
          <cell r="EK99">
            <v>2</v>
          </cell>
          <cell r="EL99">
            <v>2</v>
          </cell>
          <cell r="FP99" t="str">
            <v>En famille d'accueil</v>
          </cell>
          <cell r="FR99" t="str">
            <v>Maison (construction durable)</v>
          </cell>
          <cell r="FU99" t="str">
            <v>Oui</v>
          </cell>
          <cell r="GE99" t="str">
            <v>Non</v>
          </cell>
          <cell r="GH99" t="str">
            <v>Source non-améliorée (c'est à dire non-protégée de l'extérieur, p.ex. puits creusé non-couvert/traditionnel, source naturelle non-aménagée, etc.)</v>
          </cell>
          <cell r="GK99" t="str">
            <v>Oui</v>
          </cell>
          <cell r="GL99" t="str">
            <v>Oui</v>
          </cell>
          <cell r="GM99" t="str">
            <v>Oui</v>
          </cell>
          <cell r="GN99" t="str">
            <v>Oui</v>
          </cell>
          <cell r="GO99" t="str">
            <v>Moins de 30 minutes</v>
          </cell>
          <cell r="GQ99">
            <v>0</v>
          </cell>
          <cell r="GR99">
            <v>0</v>
          </cell>
          <cell r="GS99">
            <v>0</v>
          </cell>
          <cell r="GT99">
            <v>0</v>
          </cell>
          <cell r="GU99">
            <v>0</v>
          </cell>
          <cell r="GV99">
            <v>1</v>
          </cell>
          <cell r="GW99">
            <v>0</v>
          </cell>
          <cell r="GX99">
            <v>0</v>
          </cell>
          <cell r="GY99">
            <v>1</v>
          </cell>
          <cell r="GZ99">
            <v>0</v>
          </cell>
          <cell r="HA99">
            <v>0</v>
          </cell>
          <cell r="HB99">
            <v>0</v>
          </cell>
          <cell r="HM99" t="str">
            <v>Non</v>
          </cell>
          <cell r="HO99" t="str">
            <v>Pas d'installation sanitaire/défécation à l'air libre</v>
          </cell>
          <cell r="HU99" t="str">
            <v>Structure de santé (centre, clinique, hôpital, etc.)</v>
          </cell>
          <cell r="HW99" t="str">
            <v>Structure de santé (centre, clinique, hôpital, etc.)</v>
          </cell>
          <cell r="HY99" t="str">
            <v>Entre 1 heure et 2 heures</v>
          </cell>
          <cell r="HZ99" t="str">
            <v>Non</v>
          </cell>
          <cell r="IG99" t="str">
            <v>Non</v>
          </cell>
          <cell r="II99" t="str">
            <v>Non</v>
          </cell>
          <cell r="IO99">
            <v>0</v>
          </cell>
          <cell r="IP99">
            <v>0</v>
          </cell>
          <cell r="IQ99">
            <v>0</v>
          </cell>
          <cell r="IR99">
            <v>0</v>
          </cell>
          <cell r="IS99">
            <v>0</v>
          </cell>
          <cell r="IT99">
            <v>1</v>
          </cell>
          <cell r="IU99">
            <v>0</v>
          </cell>
          <cell r="IW99">
            <v>0</v>
          </cell>
          <cell r="IX99">
            <v>0</v>
          </cell>
          <cell r="IY99">
            <v>0</v>
          </cell>
          <cell r="IZ99">
            <v>0</v>
          </cell>
          <cell r="JA99">
            <v>0</v>
          </cell>
          <cell r="JB99">
            <v>1</v>
          </cell>
          <cell r="JC99">
            <v>0</v>
          </cell>
          <cell r="JE99">
            <v>1</v>
          </cell>
          <cell r="JF99">
            <v>0</v>
          </cell>
          <cell r="JG99">
            <v>0</v>
          </cell>
          <cell r="JH99">
            <v>0</v>
          </cell>
          <cell r="JI99">
            <v>0</v>
          </cell>
          <cell r="JJ99">
            <v>0</v>
          </cell>
          <cell r="JK99">
            <v>0</v>
          </cell>
          <cell r="JL99">
            <v>0</v>
          </cell>
          <cell r="JO99" t="str">
            <v>Moins de 1 heure</v>
          </cell>
          <cell r="JP99" t="str">
            <v>Non</v>
          </cell>
          <cell r="JS99" t="str">
            <v>Aucun</v>
          </cell>
          <cell r="JT99" t="str">
            <v>Aucune</v>
          </cell>
          <cell r="JU99" t="str">
            <v>Aucun</v>
          </cell>
          <cell r="JV99" t="str">
            <v>Aucune</v>
          </cell>
          <cell r="JZ99" t="str">
            <v>Interruption suite à un déplacement / retour</v>
          </cell>
          <cell r="KD99">
            <v>1</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V99">
            <v>1</v>
          </cell>
          <cell r="KW99">
            <v>1</v>
          </cell>
          <cell r="KX99">
            <v>1</v>
          </cell>
          <cell r="KY99">
            <v>0</v>
          </cell>
          <cell r="KZ99">
            <v>0</v>
          </cell>
          <cell r="LA99">
            <v>0</v>
          </cell>
          <cell r="LD99">
            <v>0</v>
          </cell>
          <cell r="LE99">
            <v>0</v>
          </cell>
          <cell r="LG99">
            <v>0</v>
          </cell>
          <cell r="LH99">
            <v>0</v>
          </cell>
          <cell r="LI99">
            <v>0</v>
          </cell>
          <cell r="LJ99">
            <v>0</v>
          </cell>
          <cell r="LK99">
            <v>1</v>
          </cell>
          <cell r="LL99">
            <v>0</v>
          </cell>
          <cell r="LM99">
            <v>0</v>
          </cell>
          <cell r="LN99">
            <v>0</v>
          </cell>
          <cell r="LQ99">
            <v>1</v>
          </cell>
          <cell r="LR99">
            <v>1</v>
          </cell>
          <cell r="LS99">
            <v>0</v>
          </cell>
          <cell r="LT99">
            <v>0</v>
          </cell>
          <cell r="LU99">
            <v>0</v>
          </cell>
          <cell r="LV99">
            <v>0</v>
          </cell>
          <cell r="LW99">
            <v>0</v>
          </cell>
          <cell r="LX99">
            <v>0</v>
          </cell>
          <cell r="LY99">
            <v>0</v>
          </cell>
          <cell r="LZ99">
            <v>0</v>
          </cell>
          <cell r="MA99">
            <v>0</v>
          </cell>
          <cell r="MB99">
            <v>0</v>
          </cell>
          <cell r="MC99">
            <v>0</v>
          </cell>
          <cell r="MD99">
            <v>0</v>
          </cell>
          <cell r="MG99">
            <v>1</v>
          </cell>
          <cell r="MH99">
            <v>1</v>
          </cell>
          <cell r="MI99">
            <v>1</v>
          </cell>
          <cell r="MJ99">
            <v>0</v>
          </cell>
          <cell r="MK99">
            <v>0</v>
          </cell>
          <cell r="ML99">
            <v>0</v>
          </cell>
          <cell r="MM99">
            <v>0</v>
          </cell>
          <cell r="MN99">
            <v>0</v>
          </cell>
          <cell r="MO99">
            <v>0</v>
          </cell>
          <cell r="MP99">
            <v>0</v>
          </cell>
          <cell r="MQ99">
            <v>0</v>
          </cell>
          <cell r="MR99">
            <v>0</v>
          </cell>
          <cell r="MS99">
            <v>0</v>
          </cell>
          <cell r="MT99">
            <v>0</v>
          </cell>
          <cell r="MU99">
            <v>0</v>
          </cell>
          <cell r="NH99">
            <v>1</v>
          </cell>
          <cell r="NN99">
            <v>1.8</v>
          </cell>
          <cell r="QR99">
            <v>14</v>
          </cell>
          <cell r="QS99">
            <v>30</v>
          </cell>
        </row>
        <row r="100">
          <cell r="F100" t="str">
            <v>Oui</v>
          </cell>
          <cell r="I100">
            <v>0</v>
          </cell>
          <cell r="AM100">
            <v>45139</v>
          </cell>
          <cell r="AN100" t="str">
            <v>Oui</v>
          </cell>
          <cell r="AQ100" t="str">
            <v>Déplacé interne</v>
          </cell>
          <cell r="BE100">
            <v>0</v>
          </cell>
          <cell r="BF100">
            <v>0</v>
          </cell>
          <cell r="BH100">
            <v>1</v>
          </cell>
          <cell r="BI100">
            <v>1</v>
          </cell>
          <cell r="BK100">
            <v>2</v>
          </cell>
          <cell r="BL100">
            <v>2</v>
          </cell>
          <cell r="BN100">
            <v>1</v>
          </cell>
          <cell r="BO100">
            <v>1</v>
          </cell>
          <cell r="BQ100">
            <v>0</v>
          </cell>
          <cell r="BR100">
            <v>0</v>
          </cell>
          <cell r="CC100">
            <v>8</v>
          </cell>
          <cell r="CF100">
            <v>8</v>
          </cell>
          <cell r="DE100" t="str">
            <v>Travail journalier</v>
          </cell>
          <cell r="DG100" t="str">
            <v>Non</v>
          </cell>
          <cell r="DI100" t="str">
            <v>Non</v>
          </cell>
          <cell r="DJ100" t="str">
            <v>Les produits sur le marché sont trop chers pour le ménage</v>
          </cell>
          <cell r="DL100" t="str">
            <v>Oui</v>
          </cell>
          <cell r="DO100">
            <v>1</v>
          </cell>
          <cell r="DP100">
            <v>0</v>
          </cell>
          <cell r="DQ100">
            <v>0</v>
          </cell>
          <cell r="DR100">
            <v>0</v>
          </cell>
          <cell r="DS100">
            <v>0</v>
          </cell>
          <cell r="DT100">
            <v>0</v>
          </cell>
          <cell r="DU100">
            <v>1</v>
          </cell>
          <cell r="DV100">
            <v>0</v>
          </cell>
          <cell r="DW100">
            <v>0</v>
          </cell>
          <cell r="DX100">
            <v>0</v>
          </cell>
          <cell r="DY100">
            <v>0</v>
          </cell>
          <cell r="DZ100">
            <v>0</v>
          </cell>
          <cell r="EA100">
            <v>0</v>
          </cell>
          <cell r="EB100">
            <v>0</v>
          </cell>
          <cell r="EC100">
            <v>0</v>
          </cell>
          <cell r="ED100">
            <v>0</v>
          </cell>
          <cell r="EF100">
            <v>0</v>
          </cell>
          <cell r="EI100">
            <v>1</v>
          </cell>
          <cell r="EJ100">
            <v>1</v>
          </cell>
          <cell r="EK100">
            <v>2</v>
          </cell>
          <cell r="EL100">
            <v>2</v>
          </cell>
          <cell r="FP100" t="str">
            <v>Locataire (habite seul sur une parcelle qu'il loue)</v>
          </cell>
          <cell r="FR100" t="str">
            <v>Maison (construction durable)</v>
          </cell>
          <cell r="FU100" t="str">
            <v>Non</v>
          </cell>
          <cell r="GE100" t="str">
            <v>Non</v>
          </cell>
          <cell r="GH100" t="str">
            <v>Source améliorée (c'est-à-dire protégée de l'extérieur, p.ex. eau courante/robinet, puits creusé couvert, puits à pompe/forage, camion-citerne/charrette avec citerne, Kiosque/échoppe/boutique à eau, eau en bouteille; eau en sachet, etc. et eau de pluie)</v>
          </cell>
          <cell r="GK100" t="str">
            <v>Oui</v>
          </cell>
          <cell r="GL100" t="str">
            <v>Oui</v>
          </cell>
          <cell r="GM100" t="str">
            <v>Oui</v>
          </cell>
          <cell r="GN100" t="str">
            <v>Oui</v>
          </cell>
          <cell r="GO100" t="str">
            <v>Moins de 30 minutes</v>
          </cell>
          <cell r="GQ100">
            <v>0</v>
          </cell>
          <cell r="GR100">
            <v>0</v>
          </cell>
          <cell r="GS100">
            <v>0</v>
          </cell>
          <cell r="GT100">
            <v>0</v>
          </cell>
          <cell r="GU100">
            <v>0</v>
          </cell>
          <cell r="GV100">
            <v>0</v>
          </cell>
          <cell r="GW100">
            <v>0</v>
          </cell>
          <cell r="GX100">
            <v>0</v>
          </cell>
          <cell r="GY100">
            <v>1</v>
          </cell>
          <cell r="GZ100">
            <v>0</v>
          </cell>
          <cell r="HA100">
            <v>0</v>
          </cell>
          <cell r="HB100">
            <v>0</v>
          </cell>
          <cell r="HM100" t="str">
            <v>Non</v>
          </cell>
          <cell r="HO100" t="str">
            <v>Installation sanitaire non-améliorée (c’est-à-dire qui n'empêchent pas le contact extérieur avec les excréments, p.ex. latrine à fosse ouverte/sans dalle, latrines traditionnelles, etc.)</v>
          </cell>
          <cell r="HQ100" t="str">
            <v>Non</v>
          </cell>
          <cell r="HR100" t="str">
            <v>Non</v>
          </cell>
          <cell r="HU100" t="str">
            <v>Reste à la maison / se soigne soi-même</v>
          </cell>
          <cell r="HW100" t="str">
            <v>Reste à la maison / se soigne soi-même</v>
          </cell>
          <cell r="HY100" t="str">
            <v>Moins de 1 heure</v>
          </cell>
          <cell r="HZ100" t="str">
            <v>Non</v>
          </cell>
          <cell r="IB100" t="str">
            <v>Non</v>
          </cell>
          <cell r="IC100" t="str">
            <v>Non</v>
          </cell>
          <cell r="ID100" t="str">
            <v>Non</v>
          </cell>
          <cell r="IG100" t="str">
            <v>Non</v>
          </cell>
          <cell r="II100" t="str">
            <v>Non</v>
          </cell>
          <cell r="IO100">
            <v>0</v>
          </cell>
          <cell r="IP100">
            <v>0</v>
          </cell>
          <cell r="IQ100">
            <v>0</v>
          </cell>
          <cell r="IR100">
            <v>0</v>
          </cell>
          <cell r="IS100">
            <v>0</v>
          </cell>
          <cell r="IT100">
            <v>1</v>
          </cell>
          <cell r="IU100">
            <v>0</v>
          </cell>
          <cell r="IW100">
            <v>0</v>
          </cell>
          <cell r="IX100">
            <v>0</v>
          </cell>
          <cell r="IY100">
            <v>0</v>
          </cell>
          <cell r="IZ100">
            <v>0</v>
          </cell>
          <cell r="JA100">
            <v>0</v>
          </cell>
          <cell r="JB100">
            <v>1</v>
          </cell>
          <cell r="JC100">
            <v>0</v>
          </cell>
          <cell r="JE100">
            <v>1</v>
          </cell>
          <cell r="JF100">
            <v>0</v>
          </cell>
          <cell r="JG100">
            <v>0</v>
          </cell>
          <cell r="JH100">
            <v>0</v>
          </cell>
          <cell r="JI100">
            <v>0</v>
          </cell>
          <cell r="JJ100">
            <v>0</v>
          </cell>
          <cell r="JK100">
            <v>0</v>
          </cell>
          <cell r="JL100">
            <v>0</v>
          </cell>
          <cell r="JO100" t="str">
            <v>Moins de 1 heure</v>
          </cell>
          <cell r="JP100" t="str">
            <v>Non</v>
          </cell>
          <cell r="JS100" t="str">
            <v>Aucun</v>
          </cell>
          <cell r="JT100" t="str">
            <v>Aucune</v>
          </cell>
          <cell r="JU100" t="str">
            <v>Aucun</v>
          </cell>
          <cell r="JV100" t="str">
            <v>Aucune</v>
          </cell>
          <cell r="JZ100" t="str">
            <v>Manque de moyens pour payer l’école</v>
          </cell>
          <cell r="KD100">
            <v>1</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V100">
            <v>1</v>
          </cell>
          <cell r="KW100">
            <v>0</v>
          </cell>
          <cell r="KX100">
            <v>0</v>
          </cell>
          <cell r="KY100">
            <v>0</v>
          </cell>
          <cell r="KZ100">
            <v>0</v>
          </cell>
          <cell r="LA100">
            <v>0</v>
          </cell>
          <cell r="LD100">
            <v>0</v>
          </cell>
          <cell r="LE100">
            <v>1</v>
          </cell>
          <cell r="LG100">
            <v>0</v>
          </cell>
          <cell r="LH100">
            <v>0</v>
          </cell>
          <cell r="LI100">
            <v>0</v>
          </cell>
          <cell r="LJ100">
            <v>0</v>
          </cell>
          <cell r="LK100">
            <v>0</v>
          </cell>
          <cell r="LL100">
            <v>0</v>
          </cell>
          <cell r="LM100">
            <v>0</v>
          </cell>
          <cell r="LN100">
            <v>0</v>
          </cell>
          <cell r="LQ100">
            <v>0</v>
          </cell>
          <cell r="LR100">
            <v>1</v>
          </cell>
          <cell r="LS100">
            <v>0</v>
          </cell>
          <cell r="LT100">
            <v>0</v>
          </cell>
          <cell r="LU100">
            <v>0</v>
          </cell>
          <cell r="LV100">
            <v>0</v>
          </cell>
          <cell r="LW100">
            <v>0</v>
          </cell>
          <cell r="LX100">
            <v>0</v>
          </cell>
          <cell r="LY100">
            <v>0</v>
          </cell>
          <cell r="LZ100">
            <v>0</v>
          </cell>
          <cell r="MA100">
            <v>0</v>
          </cell>
          <cell r="MB100">
            <v>0</v>
          </cell>
          <cell r="MC100">
            <v>0</v>
          </cell>
          <cell r="MD100">
            <v>0</v>
          </cell>
          <cell r="MG100">
            <v>0</v>
          </cell>
          <cell r="MH100">
            <v>1</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NH100">
            <v>1</v>
          </cell>
          <cell r="NN100">
            <v>2.7</v>
          </cell>
          <cell r="QR100">
            <v>25</v>
          </cell>
          <cell r="QS100">
            <v>42</v>
          </cell>
        </row>
        <row r="101">
          <cell r="F101" t="str">
            <v>Oui</v>
          </cell>
          <cell r="I101">
            <v>0</v>
          </cell>
          <cell r="AM101">
            <v>45170</v>
          </cell>
          <cell r="AN101" t="str">
            <v>Oui</v>
          </cell>
          <cell r="AQ101" t="str">
            <v>Déplacé interne</v>
          </cell>
          <cell r="BE101">
            <v>0</v>
          </cell>
          <cell r="BF101">
            <v>0</v>
          </cell>
          <cell r="BH101">
            <v>0</v>
          </cell>
          <cell r="BI101">
            <v>0</v>
          </cell>
          <cell r="BK101">
            <v>5</v>
          </cell>
          <cell r="BL101">
            <v>2</v>
          </cell>
          <cell r="BN101">
            <v>1</v>
          </cell>
          <cell r="BO101">
            <v>1</v>
          </cell>
          <cell r="BQ101">
            <v>0</v>
          </cell>
          <cell r="BR101">
            <v>0</v>
          </cell>
          <cell r="CC101">
            <v>9</v>
          </cell>
          <cell r="CF101">
            <v>9</v>
          </cell>
          <cell r="DE101" t="str">
            <v>Travail journalier</v>
          </cell>
          <cell r="DG101" t="str">
            <v>Non</v>
          </cell>
          <cell r="DI101" t="str">
            <v>Oui</v>
          </cell>
          <cell r="DL101" t="str">
            <v>Non</v>
          </cell>
          <cell r="DO101">
            <v>0</v>
          </cell>
          <cell r="DP101">
            <v>0</v>
          </cell>
          <cell r="DQ101">
            <v>1</v>
          </cell>
          <cell r="DR101">
            <v>1</v>
          </cell>
          <cell r="DS101">
            <v>1</v>
          </cell>
          <cell r="DT101">
            <v>0</v>
          </cell>
          <cell r="DU101">
            <v>0</v>
          </cell>
          <cell r="DV101">
            <v>0</v>
          </cell>
          <cell r="DW101">
            <v>0</v>
          </cell>
          <cell r="DX101">
            <v>0</v>
          </cell>
          <cell r="DY101">
            <v>0</v>
          </cell>
          <cell r="DZ101">
            <v>0</v>
          </cell>
          <cell r="EA101">
            <v>0</v>
          </cell>
          <cell r="EB101">
            <v>0</v>
          </cell>
          <cell r="EC101">
            <v>0</v>
          </cell>
          <cell r="ED101">
            <v>0</v>
          </cell>
          <cell r="EF101">
            <v>4</v>
          </cell>
          <cell r="EI101">
            <v>1</v>
          </cell>
          <cell r="EJ101">
            <v>1</v>
          </cell>
          <cell r="EK101">
            <v>2</v>
          </cell>
          <cell r="EL101">
            <v>2</v>
          </cell>
          <cell r="FP101" t="str">
            <v>En famille d'accueil</v>
          </cell>
          <cell r="FR101" t="str">
            <v>Abri d'urgence (non-durable, construit à partir des matériaux disponibles en urgence)</v>
          </cell>
          <cell r="FU101" t="str">
            <v>Non</v>
          </cell>
          <cell r="GE101" t="str">
            <v>Non</v>
          </cell>
          <cell r="GH101" t="str">
            <v>Source non-améliorée (c'est à dire non-protégée de l'extérieur, p.ex. puits creusé non-couvert/traditionnel, source naturelle non-aménagée, etc.)</v>
          </cell>
          <cell r="GK101" t="str">
            <v>Oui</v>
          </cell>
          <cell r="GL101" t="str">
            <v>Oui</v>
          </cell>
          <cell r="GM101" t="str">
            <v>Oui</v>
          </cell>
          <cell r="GN101" t="str">
            <v>Oui</v>
          </cell>
          <cell r="GO101" t="str">
            <v>Moins de 30 minutes</v>
          </cell>
          <cell r="GQ101">
            <v>0</v>
          </cell>
          <cell r="GR101">
            <v>0</v>
          </cell>
          <cell r="GS101">
            <v>1</v>
          </cell>
          <cell r="GT101">
            <v>0</v>
          </cell>
          <cell r="GU101">
            <v>0</v>
          </cell>
          <cell r="GV101">
            <v>0</v>
          </cell>
          <cell r="GW101">
            <v>0</v>
          </cell>
          <cell r="GX101">
            <v>0</v>
          </cell>
          <cell r="GY101">
            <v>1</v>
          </cell>
          <cell r="GZ101">
            <v>1</v>
          </cell>
          <cell r="HA101">
            <v>0</v>
          </cell>
          <cell r="HB101">
            <v>0</v>
          </cell>
          <cell r="HM101" t="str">
            <v>Non</v>
          </cell>
          <cell r="HO101" t="str">
            <v>Pas d'installation sanitaire/défécation à l'air libre</v>
          </cell>
          <cell r="HU101" t="str">
            <v>Structure de santé (centre, clinique, hôpital, etc.)</v>
          </cell>
          <cell r="HW101" t="str">
            <v>Structure de santé (centre, clinique, hôpital, etc.)</v>
          </cell>
          <cell r="HY101" t="str">
            <v>Entre 1 heure et 2 heures</v>
          </cell>
          <cell r="HZ101" t="str">
            <v>Non</v>
          </cell>
          <cell r="IG101" t="str">
            <v>Non</v>
          </cell>
          <cell r="II101" t="str">
            <v>Non</v>
          </cell>
          <cell r="IO101">
            <v>0</v>
          </cell>
          <cell r="IP101">
            <v>0</v>
          </cell>
          <cell r="IQ101">
            <v>0</v>
          </cell>
          <cell r="IR101">
            <v>0</v>
          </cell>
          <cell r="IS101">
            <v>0</v>
          </cell>
          <cell r="IT101">
            <v>1</v>
          </cell>
          <cell r="IU101">
            <v>0</v>
          </cell>
          <cell r="IW101">
            <v>0</v>
          </cell>
          <cell r="IX101">
            <v>0</v>
          </cell>
          <cell r="IY101">
            <v>0</v>
          </cell>
          <cell r="IZ101">
            <v>0</v>
          </cell>
          <cell r="JA101">
            <v>0</v>
          </cell>
          <cell r="JB101">
            <v>1</v>
          </cell>
          <cell r="JC101">
            <v>0</v>
          </cell>
          <cell r="JE101">
            <v>1</v>
          </cell>
          <cell r="JF101">
            <v>0</v>
          </cell>
          <cell r="JG101">
            <v>0</v>
          </cell>
          <cell r="JH101">
            <v>0</v>
          </cell>
          <cell r="JI101">
            <v>0</v>
          </cell>
          <cell r="JJ101">
            <v>0</v>
          </cell>
          <cell r="JK101">
            <v>0</v>
          </cell>
          <cell r="JL101">
            <v>0</v>
          </cell>
          <cell r="JO101" t="str">
            <v>Moins de 1 heure</v>
          </cell>
          <cell r="JP101" t="str">
            <v>Non</v>
          </cell>
          <cell r="JS101" t="str">
            <v>Aucun</v>
          </cell>
          <cell r="JT101" t="str">
            <v>Aucune</v>
          </cell>
          <cell r="JU101" t="str">
            <v>Aucun</v>
          </cell>
          <cell r="JV101" t="str">
            <v>Aucune</v>
          </cell>
          <cell r="JZ101" t="str">
            <v>Interruption suite à un déplacement / retour</v>
          </cell>
          <cell r="KD101">
            <v>1</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V101">
            <v>1</v>
          </cell>
          <cell r="KW101">
            <v>1</v>
          </cell>
          <cell r="KX101">
            <v>1</v>
          </cell>
          <cell r="KY101">
            <v>0</v>
          </cell>
          <cell r="KZ101">
            <v>0</v>
          </cell>
          <cell r="LA101">
            <v>0</v>
          </cell>
          <cell r="LD101">
            <v>0</v>
          </cell>
          <cell r="LE101">
            <v>0</v>
          </cell>
          <cell r="LG101">
            <v>0</v>
          </cell>
          <cell r="LH101">
            <v>0</v>
          </cell>
          <cell r="LI101">
            <v>0</v>
          </cell>
          <cell r="LJ101">
            <v>0</v>
          </cell>
          <cell r="LK101">
            <v>1</v>
          </cell>
          <cell r="LL101">
            <v>0</v>
          </cell>
          <cell r="LM101">
            <v>0</v>
          </cell>
          <cell r="LN101">
            <v>0</v>
          </cell>
          <cell r="LQ101">
            <v>1</v>
          </cell>
          <cell r="LR101">
            <v>0</v>
          </cell>
          <cell r="LS101">
            <v>1</v>
          </cell>
          <cell r="LT101">
            <v>1</v>
          </cell>
          <cell r="LU101">
            <v>0</v>
          </cell>
          <cell r="LV101">
            <v>0</v>
          </cell>
          <cell r="LW101">
            <v>0</v>
          </cell>
          <cell r="LX101">
            <v>0</v>
          </cell>
          <cell r="LY101">
            <v>0</v>
          </cell>
          <cell r="LZ101">
            <v>0</v>
          </cell>
          <cell r="MA101">
            <v>0</v>
          </cell>
          <cell r="MB101">
            <v>0</v>
          </cell>
          <cell r="MC101">
            <v>0</v>
          </cell>
          <cell r="MD101">
            <v>0</v>
          </cell>
          <cell r="MG101">
            <v>1</v>
          </cell>
          <cell r="MH101">
            <v>1</v>
          </cell>
          <cell r="MI101">
            <v>1</v>
          </cell>
          <cell r="MJ101">
            <v>0</v>
          </cell>
          <cell r="MK101">
            <v>0</v>
          </cell>
          <cell r="ML101">
            <v>0</v>
          </cell>
          <cell r="MM101">
            <v>0</v>
          </cell>
          <cell r="MN101">
            <v>0</v>
          </cell>
          <cell r="MO101">
            <v>0</v>
          </cell>
          <cell r="MP101">
            <v>0</v>
          </cell>
          <cell r="MQ101">
            <v>0</v>
          </cell>
          <cell r="MR101">
            <v>0</v>
          </cell>
          <cell r="MS101">
            <v>0</v>
          </cell>
          <cell r="MT101">
            <v>0</v>
          </cell>
          <cell r="MU101">
            <v>0</v>
          </cell>
          <cell r="NH101">
            <v>1</v>
          </cell>
          <cell r="NN101">
            <v>3.3</v>
          </cell>
          <cell r="QR101">
            <v>13</v>
          </cell>
          <cell r="QS101">
            <v>26</v>
          </cell>
        </row>
        <row r="102">
          <cell r="F102" t="str">
            <v>Oui</v>
          </cell>
          <cell r="I102">
            <v>0</v>
          </cell>
          <cell r="AM102">
            <v>45170</v>
          </cell>
          <cell r="AN102" t="str">
            <v>Oui</v>
          </cell>
          <cell r="AQ102" t="str">
            <v>Déplacé interne</v>
          </cell>
          <cell r="BE102">
            <v>0</v>
          </cell>
          <cell r="BF102">
            <v>0</v>
          </cell>
          <cell r="BH102">
            <v>2</v>
          </cell>
          <cell r="BI102">
            <v>1</v>
          </cell>
          <cell r="BK102">
            <v>0</v>
          </cell>
          <cell r="BL102">
            <v>0</v>
          </cell>
          <cell r="BN102">
            <v>1</v>
          </cell>
          <cell r="BO102">
            <v>1</v>
          </cell>
          <cell r="BQ102">
            <v>0</v>
          </cell>
          <cell r="BR102">
            <v>0</v>
          </cell>
          <cell r="CC102">
            <v>5</v>
          </cell>
          <cell r="CF102">
            <v>5</v>
          </cell>
          <cell r="DE102" t="str">
            <v>Travail journalier</v>
          </cell>
          <cell r="DG102" t="str">
            <v>Non</v>
          </cell>
          <cell r="DI102" t="str">
            <v>Non</v>
          </cell>
          <cell r="DJ102" t="str">
            <v>Les produits sur le marché sont trop chers pour le ménage</v>
          </cell>
          <cell r="DL102" t="str">
            <v>Oui</v>
          </cell>
          <cell r="DO102">
            <v>0</v>
          </cell>
          <cell r="DP102">
            <v>0</v>
          </cell>
          <cell r="DQ102">
            <v>0</v>
          </cell>
          <cell r="DR102">
            <v>0</v>
          </cell>
          <cell r="DS102">
            <v>1</v>
          </cell>
          <cell r="DT102">
            <v>0</v>
          </cell>
          <cell r="DU102">
            <v>0</v>
          </cell>
          <cell r="DV102">
            <v>0</v>
          </cell>
          <cell r="DW102">
            <v>0</v>
          </cell>
          <cell r="DX102">
            <v>0</v>
          </cell>
          <cell r="DY102">
            <v>0</v>
          </cell>
          <cell r="DZ102">
            <v>0</v>
          </cell>
          <cell r="EA102">
            <v>0</v>
          </cell>
          <cell r="EB102">
            <v>0</v>
          </cell>
          <cell r="EC102">
            <v>0</v>
          </cell>
          <cell r="ED102">
            <v>0</v>
          </cell>
          <cell r="EF102">
            <v>0</v>
          </cell>
          <cell r="EI102">
            <v>1</v>
          </cell>
          <cell r="EJ102">
            <v>1</v>
          </cell>
          <cell r="FP102" t="str">
            <v>Locataire (habite seul sur une parcelle qu'il loue)</v>
          </cell>
          <cell r="FR102" t="str">
            <v>Maison (construction durable)</v>
          </cell>
          <cell r="FU102" t="str">
            <v>Non</v>
          </cell>
          <cell r="GE102" t="str">
            <v>Non</v>
          </cell>
          <cell r="GH102" t="str">
            <v>Source améliorée (c'est-à-dire protégée de l'extérieur, p.ex. eau courante/robinet, puits creusé couvert, puits à pompe/forage, camion-citerne/charrette avec citerne, Kiosque/échoppe/boutique à eau, eau en bouteille; eau en sachet, etc. et eau de pluie)</v>
          </cell>
          <cell r="GK102" t="str">
            <v>Oui</v>
          </cell>
          <cell r="GL102" t="str">
            <v>Oui</v>
          </cell>
          <cell r="GM102" t="str">
            <v>Oui</v>
          </cell>
          <cell r="GN102" t="str">
            <v>Oui</v>
          </cell>
          <cell r="GO102" t="str">
            <v>Moins de 30 minutes</v>
          </cell>
          <cell r="GQ102">
            <v>0</v>
          </cell>
          <cell r="GR102">
            <v>0</v>
          </cell>
          <cell r="GS102">
            <v>0</v>
          </cell>
          <cell r="GT102">
            <v>0</v>
          </cell>
          <cell r="GU102">
            <v>0</v>
          </cell>
          <cell r="GV102">
            <v>0</v>
          </cell>
          <cell r="GW102">
            <v>0</v>
          </cell>
          <cell r="GX102">
            <v>0</v>
          </cell>
          <cell r="GY102">
            <v>1</v>
          </cell>
          <cell r="GZ102">
            <v>0</v>
          </cell>
          <cell r="HA102">
            <v>0</v>
          </cell>
          <cell r="HB102">
            <v>0</v>
          </cell>
          <cell r="HM102" t="str">
            <v>Non</v>
          </cell>
          <cell r="HO102" t="str">
            <v>Installation sanitaire améliorée (c’est-à-dire qui permet d'éviter le contact extérieur avec les excréments, p.ex. latrine à fosse couverte/avec dalle, latrine à évacuation vers un réservoir ou un système d’égout, etc.);</v>
          </cell>
          <cell r="HQ102" t="str">
            <v>Non</v>
          </cell>
          <cell r="HR102" t="str">
            <v>Non</v>
          </cell>
          <cell r="HU102" t="str">
            <v>Reste à la maison / se soigne soi-même</v>
          </cell>
          <cell r="HW102" t="str">
            <v>Reste à la maison / se soigne soi-même</v>
          </cell>
          <cell r="HY102" t="str">
            <v>Moins de 1 heure</v>
          </cell>
          <cell r="HZ102" t="str">
            <v>Non</v>
          </cell>
          <cell r="IB102" t="str">
            <v>Non</v>
          </cell>
          <cell r="IC102" t="str">
            <v>Oui</v>
          </cell>
          <cell r="ID102" t="str">
            <v>Non</v>
          </cell>
          <cell r="IG102" t="str">
            <v>Non</v>
          </cell>
          <cell r="II102" t="str">
            <v>Non</v>
          </cell>
          <cell r="IO102">
            <v>0</v>
          </cell>
          <cell r="IP102">
            <v>0</v>
          </cell>
          <cell r="IQ102">
            <v>0</v>
          </cell>
          <cell r="IR102">
            <v>0</v>
          </cell>
          <cell r="IS102">
            <v>0</v>
          </cell>
          <cell r="IT102">
            <v>1</v>
          </cell>
          <cell r="IU102">
            <v>0</v>
          </cell>
          <cell r="IW102">
            <v>0</v>
          </cell>
          <cell r="IX102">
            <v>0</v>
          </cell>
          <cell r="IY102">
            <v>0</v>
          </cell>
          <cell r="IZ102">
            <v>0</v>
          </cell>
          <cell r="JA102">
            <v>0</v>
          </cell>
          <cell r="JB102">
            <v>1</v>
          </cell>
          <cell r="JC102">
            <v>0</v>
          </cell>
          <cell r="JE102">
            <v>1</v>
          </cell>
          <cell r="JF102">
            <v>0</v>
          </cell>
          <cell r="JG102">
            <v>0</v>
          </cell>
          <cell r="JH102">
            <v>0</v>
          </cell>
          <cell r="JI102">
            <v>0</v>
          </cell>
          <cell r="JJ102">
            <v>0</v>
          </cell>
          <cell r="JK102">
            <v>0</v>
          </cell>
          <cell r="JL102">
            <v>0</v>
          </cell>
          <cell r="JO102" t="str">
            <v>Moins de 1 heure</v>
          </cell>
          <cell r="JP102" t="str">
            <v>Non</v>
          </cell>
          <cell r="KD102">
            <v>1</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V102">
            <v>1</v>
          </cell>
          <cell r="KW102">
            <v>0</v>
          </cell>
          <cell r="KX102">
            <v>0</v>
          </cell>
          <cell r="KY102">
            <v>0</v>
          </cell>
          <cell r="KZ102">
            <v>0</v>
          </cell>
          <cell r="LA102">
            <v>0</v>
          </cell>
          <cell r="LD102">
            <v>0</v>
          </cell>
          <cell r="LE102">
            <v>1</v>
          </cell>
          <cell r="LG102">
            <v>0</v>
          </cell>
          <cell r="LH102">
            <v>0</v>
          </cell>
          <cell r="LI102">
            <v>0</v>
          </cell>
          <cell r="LJ102">
            <v>0</v>
          </cell>
          <cell r="LK102">
            <v>0</v>
          </cell>
          <cell r="LL102">
            <v>0</v>
          </cell>
          <cell r="LM102">
            <v>0</v>
          </cell>
          <cell r="LN102">
            <v>0</v>
          </cell>
          <cell r="LQ102">
            <v>0</v>
          </cell>
          <cell r="LR102">
            <v>1</v>
          </cell>
          <cell r="LS102">
            <v>0</v>
          </cell>
          <cell r="LT102">
            <v>0</v>
          </cell>
          <cell r="LU102">
            <v>0</v>
          </cell>
          <cell r="LV102">
            <v>0</v>
          </cell>
          <cell r="LW102">
            <v>0</v>
          </cell>
          <cell r="LX102">
            <v>0</v>
          </cell>
          <cell r="LY102">
            <v>0</v>
          </cell>
          <cell r="LZ102">
            <v>0</v>
          </cell>
          <cell r="MA102">
            <v>0</v>
          </cell>
          <cell r="MB102">
            <v>0</v>
          </cell>
          <cell r="MC102">
            <v>0</v>
          </cell>
          <cell r="MD102">
            <v>0</v>
          </cell>
          <cell r="MG102">
            <v>0</v>
          </cell>
          <cell r="MH102">
            <v>1</v>
          </cell>
          <cell r="MI102">
            <v>0</v>
          </cell>
          <cell r="MJ102">
            <v>0</v>
          </cell>
          <cell r="MK102">
            <v>0</v>
          </cell>
          <cell r="ML102">
            <v>0</v>
          </cell>
          <cell r="MM102">
            <v>0</v>
          </cell>
          <cell r="MN102">
            <v>0</v>
          </cell>
          <cell r="MO102">
            <v>0</v>
          </cell>
          <cell r="MP102">
            <v>0</v>
          </cell>
          <cell r="MQ102">
            <v>0</v>
          </cell>
          <cell r="MR102">
            <v>0</v>
          </cell>
          <cell r="MS102">
            <v>0</v>
          </cell>
          <cell r="MT102">
            <v>0</v>
          </cell>
          <cell r="MU102">
            <v>0</v>
          </cell>
          <cell r="NH102">
            <v>1</v>
          </cell>
          <cell r="NN102">
            <v>2.5</v>
          </cell>
          <cell r="QR102">
            <v>18</v>
          </cell>
          <cell r="QS102">
            <v>46</v>
          </cell>
        </row>
        <row r="103">
          <cell r="F103" t="str">
            <v>Oui</v>
          </cell>
          <cell r="I103">
            <v>0</v>
          </cell>
          <cell r="AM103">
            <v>45108</v>
          </cell>
          <cell r="AN103" t="str">
            <v>Oui</v>
          </cell>
          <cell r="AQ103" t="str">
            <v>Résident / autochtone (pas déplacé depuis au moins 12 mois)</v>
          </cell>
          <cell r="AS103" t="str">
            <v>Oui</v>
          </cell>
          <cell r="BE103">
            <v>0</v>
          </cell>
          <cell r="BF103">
            <v>0</v>
          </cell>
          <cell r="BH103">
            <v>0</v>
          </cell>
          <cell r="BI103">
            <v>2</v>
          </cell>
          <cell r="BK103">
            <v>1</v>
          </cell>
          <cell r="BL103">
            <v>2</v>
          </cell>
          <cell r="BN103">
            <v>1</v>
          </cell>
          <cell r="BO103">
            <v>1</v>
          </cell>
          <cell r="BQ103">
            <v>0</v>
          </cell>
          <cell r="BR103">
            <v>0</v>
          </cell>
          <cell r="CC103">
            <v>7</v>
          </cell>
          <cell r="CF103">
            <v>7</v>
          </cell>
          <cell r="DE103" t="str">
            <v>Agriculture de subsistance</v>
          </cell>
          <cell r="DG103" t="str">
            <v>Non</v>
          </cell>
          <cell r="DI103" t="str">
            <v>Oui</v>
          </cell>
          <cell r="DL103" t="str">
            <v>Non</v>
          </cell>
          <cell r="DO103">
            <v>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F103">
            <v>0</v>
          </cell>
          <cell r="EI103">
            <v>2</v>
          </cell>
          <cell r="EJ103">
            <v>2</v>
          </cell>
          <cell r="EK103">
            <v>2</v>
          </cell>
          <cell r="EL103">
            <v>2</v>
          </cell>
          <cell r="FP103" t="str">
            <v>Sur une parcelle ou un abri qui lui appartient</v>
          </cell>
          <cell r="FR103" t="str">
            <v>Maison (construction durable)</v>
          </cell>
          <cell r="FU103" t="str">
            <v>Non</v>
          </cell>
          <cell r="GE103" t="str">
            <v>Non</v>
          </cell>
          <cell r="GH103" t="str">
            <v>Source non-améliorée (c'est à dire non-protégée de l'extérieur, p.ex. puits creusé non-couvert/traditionnel, source naturelle non-aménagée, etc.)</v>
          </cell>
          <cell r="GK103" t="str">
            <v>Oui</v>
          </cell>
          <cell r="GL103" t="str">
            <v>Oui</v>
          </cell>
          <cell r="GM103" t="str">
            <v>Oui</v>
          </cell>
          <cell r="GN103" t="str">
            <v>Oui</v>
          </cell>
          <cell r="GO103" t="str">
            <v>Moins de 30 minutes</v>
          </cell>
          <cell r="GQ103">
            <v>0</v>
          </cell>
          <cell r="GR103">
            <v>1</v>
          </cell>
          <cell r="GS103">
            <v>0</v>
          </cell>
          <cell r="GT103">
            <v>0</v>
          </cell>
          <cell r="GU103">
            <v>0</v>
          </cell>
          <cell r="GV103">
            <v>0</v>
          </cell>
          <cell r="GW103">
            <v>0</v>
          </cell>
          <cell r="GX103">
            <v>0</v>
          </cell>
          <cell r="GY103">
            <v>1</v>
          </cell>
          <cell r="GZ103">
            <v>0</v>
          </cell>
          <cell r="HA103">
            <v>0</v>
          </cell>
          <cell r="HB103">
            <v>0</v>
          </cell>
          <cell r="HM103" t="str">
            <v>Non</v>
          </cell>
          <cell r="HO103" t="str">
            <v>Pas d'installation sanitaire/défécation à l'air libre</v>
          </cell>
          <cell r="HU103" t="str">
            <v>Structure de santé (centre, clinique, hôpital, etc.)</v>
          </cell>
          <cell r="HW103" t="str">
            <v>Structure de santé (centre, clinique, hôpital, etc.)</v>
          </cell>
          <cell r="HY103" t="str">
            <v>Entre 1 heure et 2 heures</v>
          </cell>
          <cell r="HZ103" t="str">
            <v>Oui</v>
          </cell>
          <cell r="IB103" t="str">
            <v>Oui</v>
          </cell>
          <cell r="IC103" t="str">
            <v>Oui</v>
          </cell>
          <cell r="ID103" t="str">
            <v>Oui</v>
          </cell>
          <cell r="IG103" t="str">
            <v>Non</v>
          </cell>
          <cell r="II103" t="str">
            <v>Non</v>
          </cell>
          <cell r="IO103">
            <v>0</v>
          </cell>
          <cell r="IP103">
            <v>0</v>
          </cell>
          <cell r="IQ103">
            <v>0</v>
          </cell>
          <cell r="IR103">
            <v>0</v>
          </cell>
          <cell r="IS103">
            <v>0</v>
          </cell>
          <cell r="IT103">
            <v>1</v>
          </cell>
          <cell r="IU103">
            <v>0</v>
          </cell>
          <cell r="IW103">
            <v>0</v>
          </cell>
          <cell r="IX103">
            <v>0</v>
          </cell>
          <cell r="IY103">
            <v>0</v>
          </cell>
          <cell r="IZ103">
            <v>0</v>
          </cell>
          <cell r="JA103">
            <v>0</v>
          </cell>
          <cell r="JB103">
            <v>1</v>
          </cell>
          <cell r="JC103">
            <v>0</v>
          </cell>
          <cell r="JE103">
            <v>1</v>
          </cell>
          <cell r="JF103">
            <v>0</v>
          </cell>
          <cell r="JG103">
            <v>0</v>
          </cell>
          <cell r="JH103">
            <v>0</v>
          </cell>
          <cell r="JI103">
            <v>0</v>
          </cell>
          <cell r="JJ103">
            <v>0</v>
          </cell>
          <cell r="JK103">
            <v>0</v>
          </cell>
          <cell r="JL103">
            <v>0</v>
          </cell>
          <cell r="JO103" t="str">
            <v>Moins de 1 heure</v>
          </cell>
          <cell r="JP103" t="str">
            <v>Non</v>
          </cell>
          <cell r="JS103" t="str">
            <v>Certains mais pas tous</v>
          </cell>
          <cell r="JT103" t="str">
            <v>Certaines mais pas toutes</v>
          </cell>
          <cell r="JU103" t="str">
            <v>Pas de garçons de cet âge dans le ménage</v>
          </cell>
          <cell r="JV103" t="str">
            <v>Pas de filles de cet âge dans le ménage</v>
          </cell>
          <cell r="JZ103" t="str">
            <v>Enfant jamais allé à l’école</v>
          </cell>
          <cell r="KD103">
            <v>1</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V103">
            <v>1</v>
          </cell>
          <cell r="KW103">
            <v>1</v>
          </cell>
          <cell r="KX103">
            <v>1</v>
          </cell>
          <cell r="KY103">
            <v>0</v>
          </cell>
          <cell r="KZ103">
            <v>0</v>
          </cell>
          <cell r="LA103">
            <v>0</v>
          </cell>
          <cell r="LD103">
            <v>0</v>
          </cell>
          <cell r="LE103">
            <v>0</v>
          </cell>
          <cell r="LG103">
            <v>0</v>
          </cell>
          <cell r="LH103">
            <v>0</v>
          </cell>
          <cell r="LI103">
            <v>0</v>
          </cell>
          <cell r="LJ103">
            <v>0</v>
          </cell>
          <cell r="LK103">
            <v>0</v>
          </cell>
          <cell r="LL103">
            <v>1</v>
          </cell>
          <cell r="LM103">
            <v>0</v>
          </cell>
          <cell r="LN103">
            <v>0</v>
          </cell>
          <cell r="LQ103">
            <v>1</v>
          </cell>
          <cell r="LR103">
            <v>1</v>
          </cell>
          <cell r="LS103">
            <v>0</v>
          </cell>
          <cell r="LT103">
            <v>1</v>
          </cell>
          <cell r="LU103">
            <v>0</v>
          </cell>
          <cell r="LV103">
            <v>0</v>
          </cell>
          <cell r="LW103">
            <v>0</v>
          </cell>
          <cell r="LX103">
            <v>0</v>
          </cell>
          <cell r="LY103">
            <v>0</v>
          </cell>
          <cell r="LZ103">
            <v>0</v>
          </cell>
          <cell r="MA103">
            <v>0</v>
          </cell>
          <cell r="MB103">
            <v>0</v>
          </cell>
          <cell r="MC103">
            <v>0</v>
          </cell>
          <cell r="MD103">
            <v>0</v>
          </cell>
          <cell r="MG103">
            <v>1</v>
          </cell>
          <cell r="MH103">
            <v>1</v>
          </cell>
          <cell r="MI103">
            <v>1</v>
          </cell>
          <cell r="MJ103">
            <v>0</v>
          </cell>
          <cell r="MK103">
            <v>0</v>
          </cell>
          <cell r="ML103">
            <v>0</v>
          </cell>
          <cell r="MM103">
            <v>0</v>
          </cell>
          <cell r="MN103">
            <v>0</v>
          </cell>
          <cell r="MO103">
            <v>0</v>
          </cell>
          <cell r="MP103">
            <v>0</v>
          </cell>
          <cell r="MQ103">
            <v>0</v>
          </cell>
          <cell r="MR103">
            <v>0</v>
          </cell>
          <cell r="MS103">
            <v>0</v>
          </cell>
          <cell r="MT103">
            <v>0</v>
          </cell>
          <cell r="MU103">
            <v>0</v>
          </cell>
          <cell r="NH103">
            <v>1</v>
          </cell>
          <cell r="NN103">
            <v>0.9</v>
          </cell>
          <cell r="QR103">
            <v>15</v>
          </cell>
          <cell r="QS103">
            <v>9</v>
          </cell>
        </row>
        <row r="104">
          <cell r="F104" t="str">
            <v>Oui</v>
          </cell>
          <cell r="I104">
            <v>0</v>
          </cell>
          <cell r="AM104">
            <v>45108</v>
          </cell>
          <cell r="AN104" t="str">
            <v>Oui</v>
          </cell>
          <cell r="AQ104" t="str">
            <v>Déplacé interne</v>
          </cell>
          <cell r="BE104">
            <v>0</v>
          </cell>
          <cell r="BF104">
            <v>0</v>
          </cell>
          <cell r="BH104">
            <v>2</v>
          </cell>
          <cell r="BI104">
            <v>1</v>
          </cell>
          <cell r="BK104">
            <v>0</v>
          </cell>
          <cell r="BL104">
            <v>3</v>
          </cell>
          <cell r="BN104">
            <v>1</v>
          </cell>
          <cell r="BO104">
            <v>1</v>
          </cell>
          <cell r="BQ104">
            <v>0</v>
          </cell>
          <cell r="BR104">
            <v>0</v>
          </cell>
          <cell r="CC104">
            <v>8</v>
          </cell>
          <cell r="CF104">
            <v>8</v>
          </cell>
          <cell r="DE104" t="str">
            <v>Travail journalier</v>
          </cell>
          <cell r="DG104" t="str">
            <v>Oui</v>
          </cell>
          <cell r="DI104" t="str">
            <v>Non</v>
          </cell>
          <cell r="DJ104" t="str">
            <v>Les produits sur le marché sont trop chers pour le ménage</v>
          </cell>
          <cell r="DL104" t="str">
            <v>Non</v>
          </cell>
          <cell r="DO104">
            <v>0</v>
          </cell>
          <cell r="DP104">
            <v>0</v>
          </cell>
          <cell r="DQ104">
            <v>0</v>
          </cell>
          <cell r="DR104">
            <v>0</v>
          </cell>
          <cell r="DS104">
            <v>1</v>
          </cell>
          <cell r="DT104">
            <v>1</v>
          </cell>
          <cell r="DU104">
            <v>0</v>
          </cell>
          <cell r="DV104">
            <v>0</v>
          </cell>
          <cell r="DW104">
            <v>0</v>
          </cell>
          <cell r="DX104">
            <v>0</v>
          </cell>
          <cell r="DY104">
            <v>0</v>
          </cell>
          <cell r="DZ104">
            <v>0</v>
          </cell>
          <cell r="EA104">
            <v>0</v>
          </cell>
          <cell r="EB104">
            <v>0</v>
          </cell>
          <cell r="EC104">
            <v>0</v>
          </cell>
          <cell r="ED104">
            <v>0</v>
          </cell>
          <cell r="EF104">
            <v>0</v>
          </cell>
          <cell r="EI104">
            <v>1</v>
          </cell>
          <cell r="EJ104">
            <v>1</v>
          </cell>
          <cell r="EK104">
            <v>0</v>
          </cell>
          <cell r="EL104">
            <v>0</v>
          </cell>
          <cell r="FP104" t="str">
            <v>En famille d'accueil</v>
          </cell>
          <cell r="FR104" t="str">
            <v>Abri d'urgence (non-durable, construit à partir des matériaux disponibles en urgence)</v>
          </cell>
          <cell r="FU104" t="str">
            <v>Non</v>
          </cell>
          <cell r="GE104" t="str">
            <v>Non</v>
          </cell>
          <cell r="GH104" t="str">
            <v>Source améliorée (c'est-à-dire protégée de l'extérieur, p.ex. eau courante/robinet, puits creusé couvert, puits à pompe/forage, camion-citerne/charrette avec citerne, Kiosque/échoppe/boutique à eau, eau en bouteille; eau en sachet, etc. et eau de pluie)</v>
          </cell>
          <cell r="GK104" t="str">
            <v>Oui</v>
          </cell>
          <cell r="GL104" t="str">
            <v>Oui</v>
          </cell>
          <cell r="GM104" t="str">
            <v>Oui</v>
          </cell>
          <cell r="GN104" t="str">
            <v>Oui</v>
          </cell>
          <cell r="GO104" t="str">
            <v>Moins de 30 minutes</v>
          </cell>
          <cell r="GQ104">
            <v>0</v>
          </cell>
          <cell r="GR104">
            <v>0</v>
          </cell>
          <cell r="GS104">
            <v>0</v>
          </cell>
          <cell r="GT104">
            <v>0</v>
          </cell>
          <cell r="GU104">
            <v>0</v>
          </cell>
          <cell r="GV104">
            <v>1</v>
          </cell>
          <cell r="GW104">
            <v>0</v>
          </cell>
          <cell r="GX104">
            <v>0</v>
          </cell>
          <cell r="GY104">
            <v>1</v>
          </cell>
          <cell r="GZ104">
            <v>0</v>
          </cell>
          <cell r="HA104">
            <v>0</v>
          </cell>
          <cell r="HB104">
            <v>0</v>
          </cell>
          <cell r="HM104" t="str">
            <v>Non</v>
          </cell>
          <cell r="HO104" t="str">
            <v>Installation sanitaire non-améliorée (c’est-à-dire qui n'empêchent pas le contact extérieur avec les excréments, p.ex. latrine à fosse ouverte/sans dalle, latrines traditionnelles, etc.)</v>
          </cell>
          <cell r="HQ104" t="str">
            <v>Non</v>
          </cell>
          <cell r="HR104" t="str">
            <v>Non</v>
          </cell>
          <cell r="HU104" t="str">
            <v>Reste à la maison / se soigne soi-même</v>
          </cell>
          <cell r="HW104" t="str">
            <v>Reste à la maison / se soigne soi-même</v>
          </cell>
          <cell r="HY104" t="str">
            <v>Moins de 1 heure</v>
          </cell>
          <cell r="HZ104" t="str">
            <v>Non</v>
          </cell>
          <cell r="IB104" t="str">
            <v>Oui</v>
          </cell>
          <cell r="IC104" t="str">
            <v>Oui</v>
          </cell>
          <cell r="ID104" t="str">
            <v>Oui</v>
          </cell>
          <cell r="IG104" t="str">
            <v>Non</v>
          </cell>
          <cell r="II104" t="str">
            <v>Non</v>
          </cell>
          <cell r="IO104">
            <v>0</v>
          </cell>
          <cell r="IP104">
            <v>0</v>
          </cell>
          <cell r="IQ104">
            <v>0</v>
          </cell>
          <cell r="IR104">
            <v>0</v>
          </cell>
          <cell r="IS104">
            <v>0</v>
          </cell>
          <cell r="IT104">
            <v>1</v>
          </cell>
          <cell r="IU104">
            <v>0</v>
          </cell>
          <cell r="IW104">
            <v>0</v>
          </cell>
          <cell r="IX104">
            <v>0</v>
          </cell>
          <cell r="IY104">
            <v>0</v>
          </cell>
          <cell r="IZ104">
            <v>0</v>
          </cell>
          <cell r="JA104">
            <v>0</v>
          </cell>
          <cell r="JB104">
            <v>1</v>
          </cell>
          <cell r="JC104">
            <v>0</v>
          </cell>
          <cell r="JE104">
            <v>1</v>
          </cell>
          <cell r="JF104">
            <v>0</v>
          </cell>
          <cell r="JG104">
            <v>0</v>
          </cell>
          <cell r="JH104">
            <v>0</v>
          </cell>
          <cell r="JI104">
            <v>0</v>
          </cell>
          <cell r="JJ104">
            <v>0</v>
          </cell>
          <cell r="JK104">
            <v>0</v>
          </cell>
          <cell r="JL104">
            <v>0</v>
          </cell>
          <cell r="JO104" t="str">
            <v>Moins de 1 heure</v>
          </cell>
          <cell r="JP104" t="str">
            <v>Non</v>
          </cell>
          <cell r="JT104" t="str">
            <v>Aucune</v>
          </cell>
          <cell r="JV104" t="str">
            <v>Aucune</v>
          </cell>
          <cell r="JZ104" t="str">
            <v>Interruption suite à un déplacement / retour</v>
          </cell>
          <cell r="KD104">
            <v>1</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V104">
            <v>1</v>
          </cell>
          <cell r="KW104">
            <v>0</v>
          </cell>
          <cell r="KX104">
            <v>0</v>
          </cell>
          <cell r="KY104">
            <v>1</v>
          </cell>
          <cell r="KZ104">
            <v>0</v>
          </cell>
          <cell r="LA104">
            <v>0</v>
          </cell>
          <cell r="LD104">
            <v>0</v>
          </cell>
          <cell r="LE104">
            <v>1</v>
          </cell>
          <cell r="LG104">
            <v>0</v>
          </cell>
          <cell r="LH104">
            <v>0</v>
          </cell>
          <cell r="LI104">
            <v>0</v>
          </cell>
          <cell r="LJ104">
            <v>0</v>
          </cell>
          <cell r="LK104">
            <v>0</v>
          </cell>
          <cell r="LL104">
            <v>0</v>
          </cell>
          <cell r="LM104">
            <v>0</v>
          </cell>
          <cell r="LN104">
            <v>0</v>
          </cell>
          <cell r="LQ104">
            <v>0</v>
          </cell>
          <cell r="LR104">
            <v>1</v>
          </cell>
          <cell r="LS104">
            <v>0</v>
          </cell>
          <cell r="LT104">
            <v>0</v>
          </cell>
          <cell r="LU104">
            <v>0</v>
          </cell>
          <cell r="LV104">
            <v>0</v>
          </cell>
          <cell r="LW104">
            <v>0</v>
          </cell>
          <cell r="LX104">
            <v>0</v>
          </cell>
          <cell r="LY104">
            <v>0</v>
          </cell>
          <cell r="LZ104">
            <v>0</v>
          </cell>
          <cell r="MA104">
            <v>0</v>
          </cell>
          <cell r="MB104">
            <v>0</v>
          </cell>
          <cell r="MC104">
            <v>0</v>
          </cell>
          <cell r="MD104">
            <v>0</v>
          </cell>
          <cell r="MG104">
            <v>0</v>
          </cell>
          <cell r="MH104">
            <v>1</v>
          </cell>
          <cell r="MI104">
            <v>0</v>
          </cell>
          <cell r="MJ104">
            <v>0</v>
          </cell>
          <cell r="MK104">
            <v>0</v>
          </cell>
          <cell r="ML104">
            <v>0</v>
          </cell>
          <cell r="MM104">
            <v>0</v>
          </cell>
          <cell r="MN104">
            <v>0</v>
          </cell>
          <cell r="MO104">
            <v>0</v>
          </cell>
          <cell r="MP104">
            <v>0</v>
          </cell>
          <cell r="MQ104">
            <v>0</v>
          </cell>
          <cell r="MR104">
            <v>0</v>
          </cell>
          <cell r="MS104">
            <v>0</v>
          </cell>
          <cell r="MT104">
            <v>0</v>
          </cell>
          <cell r="MU104">
            <v>0</v>
          </cell>
          <cell r="NH104">
            <v>1</v>
          </cell>
          <cell r="NN104">
            <v>4.9000000000000004</v>
          </cell>
          <cell r="QR104">
            <v>18</v>
          </cell>
          <cell r="QS104">
            <v>44</v>
          </cell>
        </row>
        <row r="105">
          <cell r="F105" t="str">
            <v>Oui</v>
          </cell>
          <cell r="I105">
            <v>0</v>
          </cell>
          <cell r="AM105">
            <v>45139</v>
          </cell>
          <cell r="AN105" t="str">
            <v>Oui</v>
          </cell>
          <cell r="AQ105" t="str">
            <v>Déplacé interne</v>
          </cell>
          <cell r="BE105">
            <v>0</v>
          </cell>
          <cell r="BF105">
            <v>0</v>
          </cell>
          <cell r="BH105">
            <v>0</v>
          </cell>
          <cell r="BI105">
            <v>0</v>
          </cell>
          <cell r="BK105">
            <v>3</v>
          </cell>
          <cell r="BL105">
            <v>0</v>
          </cell>
          <cell r="BN105">
            <v>1</v>
          </cell>
          <cell r="BO105">
            <v>1</v>
          </cell>
          <cell r="BQ105">
            <v>0</v>
          </cell>
          <cell r="BR105">
            <v>0</v>
          </cell>
          <cell r="CC105">
            <v>5</v>
          </cell>
          <cell r="CF105">
            <v>5</v>
          </cell>
          <cell r="DE105" t="str">
            <v>Travail journalier</v>
          </cell>
          <cell r="DG105" t="str">
            <v>Non</v>
          </cell>
          <cell r="DI105" t="str">
            <v>Oui</v>
          </cell>
          <cell r="DL105" t="str">
            <v>Non</v>
          </cell>
          <cell r="DO105">
            <v>0</v>
          </cell>
          <cell r="DP105">
            <v>0</v>
          </cell>
          <cell r="DQ105">
            <v>1</v>
          </cell>
          <cell r="DR105">
            <v>1</v>
          </cell>
          <cell r="DS105">
            <v>1</v>
          </cell>
          <cell r="DT105">
            <v>0</v>
          </cell>
          <cell r="DU105">
            <v>0</v>
          </cell>
          <cell r="DV105">
            <v>0</v>
          </cell>
          <cell r="DW105">
            <v>0</v>
          </cell>
          <cell r="DX105">
            <v>0</v>
          </cell>
          <cell r="DY105">
            <v>0</v>
          </cell>
          <cell r="DZ105">
            <v>0</v>
          </cell>
          <cell r="EA105">
            <v>0</v>
          </cell>
          <cell r="EB105">
            <v>0</v>
          </cell>
          <cell r="EC105">
            <v>0</v>
          </cell>
          <cell r="ED105">
            <v>0</v>
          </cell>
          <cell r="EF105">
            <v>3</v>
          </cell>
          <cell r="EI105">
            <v>1</v>
          </cell>
          <cell r="EJ105">
            <v>1</v>
          </cell>
          <cell r="EK105">
            <v>2</v>
          </cell>
          <cell r="EL105">
            <v>2</v>
          </cell>
          <cell r="FP105" t="str">
            <v>En famille d'accueil</v>
          </cell>
          <cell r="FR105" t="str">
            <v>Abri d'urgence (non-durable, construit à partir des matériaux disponibles en urgence)</v>
          </cell>
          <cell r="FU105" t="str">
            <v>Non</v>
          </cell>
          <cell r="GE105" t="str">
            <v>Non</v>
          </cell>
          <cell r="GH105" t="str">
            <v>Source non-améliorée (c'est à dire non-protégée de l'extérieur, p.ex. puits creusé non-couvert/traditionnel, source naturelle non-aménagée, etc.)</v>
          </cell>
          <cell r="GK105" t="str">
            <v>Oui</v>
          </cell>
          <cell r="GL105" t="str">
            <v>Oui</v>
          </cell>
          <cell r="GM105" t="str">
            <v>Oui</v>
          </cell>
          <cell r="GN105" t="str">
            <v>Oui</v>
          </cell>
          <cell r="GO105" t="str">
            <v>Moins de 30 minutes</v>
          </cell>
          <cell r="GQ105">
            <v>0</v>
          </cell>
          <cell r="GR105">
            <v>0</v>
          </cell>
          <cell r="GS105">
            <v>0</v>
          </cell>
          <cell r="GT105">
            <v>0</v>
          </cell>
          <cell r="GU105">
            <v>0</v>
          </cell>
          <cell r="GV105">
            <v>0</v>
          </cell>
          <cell r="GW105">
            <v>0</v>
          </cell>
          <cell r="GX105">
            <v>0</v>
          </cell>
          <cell r="GY105">
            <v>1</v>
          </cell>
          <cell r="GZ105">
            <v>0</v>
          </cell>
          <cell r="HA105">
            <v>0</v>
          </cell>
          <cell r="HB105">
            <v>0</v>
          </cell>
          <cell r="HM105" t="str">
            <v>Non</v>
          </cell>
          <cell r="HO105" t="str">
            <v>Pas d'installation sanitaire/défécation à l'air libre</v>
          </cell>
          <cell r="HU105" t="str">
            <v>Structure de santé (centre, clinique, hôpital, etc.)</v>
          </cell>
          <cell r="HW105" t="str">
            <v>Structure de santé (centre, clinique, hôpital, etc.)</v>
          </cell>
          <cell r="HY105" t="str">
            <v>Moins de 1 heure</v>
          </cell>
          <cell r="HZ105" t="str">
            <v>Oui</v>
          </cell>
          <cell r="IG105" t="str">
            <v>Oui</v>
          </cell>
          <cell r="II105" t="str">
            <v>Non</v>
          </cell>
          <cell r="IO105">
            <v>0</v>
          </cell>
          <cell r="IP105">
            <v>0</v>
          </cell>
          <cell r="IQ105">
            <v>0</v>
          </cell>
          <cell r="IR105">
            <v>0</v>
          </cell>
          <cell r="IS105">
            <v>0</v>
          </cell>
          <cell r="IT105">
            <v>1</v>
          </cell>
          <cell r="IU105">
            <v>0</v>
          </cell>
          <cell r="IW105">
            <v>0</v>
          </cell>
          <cell r="IX105">
            <v>0</v>
          </cell>
          <cell r="IY105">
            <v>0</v>
          </cell>
          <cell r="IZ105">
            <v>0</v>
          </cell>
          <cell r="JA105">
            <v>0</v>
          </cell>
          <cell r="JB105">
            <v>1</v>
          </cell>
          <cell r="JC105">
            <v>0</v>
          </cell>
          <cell r="JE105">
            <v>1</v>
          </cell>
          <cell r="JF105">
            <v>0</v>
          </cell>
          <cell r="JG105">
            <v>0</v>
          </cell>
          <cell r="JH105">
            <v>0</v>
          </cell>
          <cell r="JI105">
            <v>0</v>
          </cell>
          <cell r="JJ105">
            <v>0</v>
          </cell>
          <cell r="JK105">
            <v>0</v>
          </cell>
          <cell r="JL105">
            <v>0</v>
          </cell>
          <cell r="JO105" t="str">
            <v>Moins de 1 heure</v>
          </cell>
          <cell r="JP105" t="str">
            <v>Non</v>
          </cell>
          <cell r="JS105" t="str">
            <v>Aucun</v>
          </cell>
          <cell r="JU105" t="str">
            <v>Aucun</v>
          </cell>
          <cell r="JZ105" t="str">
            <v>Interruption suite à un déplacement / retour</v>
          </cell>
          <cell r="KD105">
            <v>1</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V105">
            <v>1</v>
          </cell>
          <cell r="KW105">
            <v>1</v>
          </cell>
          <cell r="KX105">
            <v>1</v>
          </cell>
          <cell r="KY105">
            <v>0</v>
          </cell>
          <cell r="KZ105">
            <v>0</v>
          </cell>
          <cell r="LA105">
            <v>0</v>
          </cell>
          <cell r="LD105">
            <v>0</v>
          </cell>
          <cell r="LE105">
            <v>0</v>
          </cell>
          <cell r="LG105">
            <v>0</v>
          </cell>
          <cell r="LH105">
            <v>0</v>
          </cell>
          <cell r="LI105">
            <v>0</v>
          </cell>
          <cell r="LJ105">
            <v>0</v>
          </cell>
          <cell r="LK105">
            <v>1</v>
          </cell>
          <cell r="LL105">
            <v>0</v>
          </cell>
          <cell r="LM105">
            <v>0</v>
          </cell>
          <cell r="LN105">
            <v>0</v>
          </cell>
          <cell r="LQ105">
            <v>1</v>
          </cell>
          <cell r="LR105">
            <v>0</v>
          </cell>
          <cell r="LS105">
            <v>0</v>
          </cell>
          <cell r="LT105">
            <v>1</v>
          </cell>
          <cell r="LU105">
            <v>0</v>
          </cell>
          <cell r="LV105">
            <v>0</v>
          </cell>
          <cell r="LW105">
            <v>0</v>
          </cell>
          <cell r="LX105">
            <v>0</v>
          </cell>
          <cell r="LY105">
            <v>0</v>
          </cell>
          <cell r="LZ105">
            <v>0</v>
          </cell>
          <cell r="MA105">
            <v>0</v>
          </cell>
          <cell r="MB105">
            <v>0</v>
          </cell>
          <cell r="MC105">
            <v>0</v>
          </cell>
          <cell r="MD105">
            <v>0</v>
          </cell>
          <cell r="MG105">
            <v>1</v>
          </cell>
          <cell r="MH105">
            <v>1</v>
          </cell>
          <cell r="MI105">
            <v>0</v>
          </cell>
          <cell r="MJ105">
            <v>0</v>
          </cell>
          <cell r="MK105">
            <v>1</v>
          </cell>
          <cell r="ML105">
            <v>0</v>
          </cell>
          <cell r="MM105">
            <v>0</v>
          </cell>
          <cell r="MN105">
            <v>0</v>
          </cell>
          <cell r="MO105">
            <v>0</v>
          </cell>
          <cell r="MP105">
            <v>0</v>
          </cell>
          <cell r="MQ105">
            <v>0</v>
          </cell>
          <cell r="MR105">
            <v>0</v>
          </cell>
          <cell r="MS105">
            <v>0</v>
          </cell>
          <cell r="MT105">
            <v>0</v>
          </cell>
          <cell r="MU105">
            <v>0</v>
          </cell>
          <cell r="NH105">
            <v>1</v>
          </cell>
          <cell r="NN105">
            <v>3.1</v>
          </cell>
          <cell r="QR105">
            <v>19</v>
          </cell>
          <cell r="QS105">
            <v>24</v>
          </cell>
        </row>
        <row r="106">
          <cell r="F106" t="str">
            <v>Oui</v>
          </cell>
          <cell r="I106">
            <v>0</v>
          </cell>
          <cell r="AM106">
            <v>45108</v>
          </cell>
          <cell r="AN106" t="str">
            <v>Oui</v>
          </cell>
          <cell r="AQ106" t="str">
            <v>Déplacé interne</v>
          </cell>
          <cell r="BE106">
            <v>0</v>
          </cell>
          <cell r="BF106">
            <v>0</v>
          </cell>
          <cell r="BH106">
            <v>0</v>
          </cell>
          <cell r="BI106">
            <v>1</v>
          </cell>
          <cell r="BK106">
            <v>5</v>
          </cell>
          <cell r="BL106">
            <v>1</v>
          </cell>
          <cell r="BN106">
            <v>0</v>
          </cell>
          <cell r="BO106">
            <v>1</v>
          </cell>
          <cell r="BQ106">
            <v>0</v>
          </cell>
          <cell r="BR106">
            <v>0</v>
          </cell>
          <cell r="CC106">
            <v>8</v>
          </cell>
          <cell r="CF106">
            <v>8</v>
          </cell>
          <cell r="DE106" t="str">
            <v>Travail journalier</v>
          </cell>
          <cell r="DG106" t="str">
            <v>Non</v>
          </cell>
          <cell r="DI106" t="str">
            <v>Non</v>
          </cell>
          <cell r="DJ106" t="str">
            <v>Les produits sur le marché sont trop chers pour le ménage</v>
          </cell>
          <cell r="DL106" t="str">
            <v>Non</v>
          </cell>
          <cell r="DO106">
            <v>0</v>
          </cell>
          <cell r="DP106">
            <v>0</v>
          </cell>
          <cell r="DQ106">
            <v>0</v>
          </cell>
          <cell r="DR106">
            <v>0</v>
          </cell>
          <cell r="DS106">
            <v>1</v>
          </cell>
          <cell r="DT106">
            <v>1</v>
          </cell>
          <cell r="DU106">
            <v>0</v>
          </cell>
          <cell r="DV106">
            <v>0</v>
          </cell>
          <cell r="DW106">
            <v>0</v>
          </cell>
          <cell r="DX106">
            <v>0</v>
          </cell>
          <cell r="DY106">
            <v>0</v>
          </cell>
          <cell r="DZ106">
            <v>0</v>
          </cell>
          <cell r="EA106">
            <v>0</v>
          </cell>
          <cell r="EB106">
            <v>0</v>
          </cell>
          <cell r="EC106">
            <v>0</v>
          </cell>
          <cell r="ED106">
            <v>0</v>
          </cell>
          <cell r="EF106">
            <v>0</v>
          </cell>
          <cell r="EI106">
            <v>1</v>
          </cell>
          <cell r="EJ106">
            <v>1</v>
          </cell>
          <cell r="EK106">
            <v>2</v>
          </cell>
          <cell r="EL106">
            <v>2</v>
          </cell>
          <cell r="FP106" t="str">
            <v>En famille d'accueil</v>
          </cell>
          <cell r="FR106" t="str">
            <v>Abri d'urgence (non-durable, construit à partir des matériaux disponibles en urgence)</v>
          </cell>
          <cell r="FU106" t="str">
            <v>Oui</v>
          </cell>
          <cell r="GE106" t="str">
            <v>Non</v>
          </cell>
          <cell r="GH106" t="str">
            <v>Source améliorée (c'est-à-dire protégée de l'extérieur, p.ex. eau courante/robinet, puits creusé couvert, puits à pompe/forage, camion-citerne/charrette avec citerne, Kiosque/échoppe/boutique à eau, eau en bouteille; eau en sachet, etc. et eau de pluie)</v>
          </cell>
          <cell r="GK106" t="str">
            <v>Oui</v>
          </cell>
          <cell r="GL106" t="str">
            <v>Oui</v>
          </cell>
          <cell r="GM106" t="str">
            <v>Oui</v>
          </cell>
          <cell r="GN106" t="str">
            <v>Oui</v>
          </cell>
          <cell r="GO106" t="str">
            <v>De 31 minutes à 2 heures</v>
          </cell>
          <cell r="GQ106">
            <v>0</v>
          </cell>
          <cell r="GR106">
            <v>0</v>
          </cell>
          <cell r="GS106">
            <v>0</v>
          </cell>
          <cell r="GT106">
            <v>0</v>
          </cell>
          <cell r="GU106">
            <v>0</v>
          </cell>
          <cell r="GV106">
            <v>1</v>
          </cell>
          <cell r="GW106">
            <v>0</v>
          </cell>
          <cell r="GX106">
            <v>0</v>
          </cell>
          <cell r="GY106">
            <v>1</v>
          </cell>
          <cell r="GZ106">
            <v>0</v>
          </cell>
          <cell r="HA106">
            <v>0</v>
          </cell>
          <cell r="HB106">
            <v>0</v>
          </cell>
          <cell r="HM106" t="str">
            <v>Non</v>
          </cell>
          <cell r="HO106" t="str">
            <v>Pas d'installation sanitaire/défécation à l'air libre</v>
          </cell>
          <cell r="HU106" t="str">
            <v>Reste à la maison / se soigne soi-même</v>
          </cell>
          <cell r="HW106" t="str">
            <v>Reste à la maison / se soigne soi-même</v>
          </cell>
          <cell r="HY106" t="str">
            <v>Moins de 1 heure</v>
          </cell>
          <cell r="HZ106" t="str">
            <v>Oui</v>
          </cell>
          <cell r="IB106" t="str">
            <v>Oui</v>
          </cell>
          <cell r="IC106" t="str">
            <v>Non</v>
          </cell>
          <cell r="ID106" t="str">
            <v>Non</v>
          </cell>
          <cell r="IG106" t="str">
            <v>Non</v>
          </cell>
          <cell r="II106" t="str">
            <v>Non</v>
          </cell>
          <cell r="IO106">
            <v>0</v>
          </cell>
          <cell r="IP106">
            <v>0</v>
          </cell>
          <cell r="IQ106">
            <v>0</v>
          </cell>
          <cell r="IR106">
            <v>0</v>
          </cell>
          <cell r="IS106">
            <v>0</v>
          </cell>
          <cell r="IT106">
            <v>1</v>
          </cell>
          <cell r="IU106">
            <v>0</v>
          </cell>
          <cell r="IW106">
            <v>0</v>
          </cell>
          <cell r="IX106">
            <v>0</v>
          </cell>
          <cell r="IY106">
            <v>0</v>
          </cell>
          <cell r="IZ106">
            <v>0</v>
          </cell>
          <cell r="JA106">
            <v>0</v>
          </cell>
          <cell r="JB106">
            <v>1</v>
          </cell>
          <cell r="JC106">
            <v>0</v>
          </cell>
          <cell r="JE106">
            <v>1</v>
          </cell>
          <cell r="JF106">
            <v>0</v>
          </cell>
          <cell r="JG106">
            <v>0</v>
          </cell>
          <cell r="JH106">
            <v>0</v>
          </cell>
          <cell r="JI106">
            <v>0</v>
          </cell>
          <cell r="JJ106">
            <v>0</v>
          </cell>
          <cell r="JK106">
            <v>0</v>
          </cell>
          <cell r="JL106">
            <v>0</v>
          </cell>
          <cell r="JO106" t="str">
            <v>Moins de 1 heure</v>
          </cell>
          <cell r="JP106" t="str">
            <v>Non</v>
          </cell>
          <cell r="JS106" t="str">
            <v>Certains mais pas tous</v>
          </cell>
          <cell r="JT106" t="str">
            <v>Aucune</v>
          </cell>
          <cell r="JU106" t="str">
            <v>Tous</v>
          </cell>
          <cell r="JV106" t="str">
            <v>Aucune</v>
          </cell>
          <cell r="JZ106" t="str">
            <v>Manque de moyens pour payer l’école</v>
          </cell>
          <cell r="KD106">
            <v>1</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V106">
            <v>1</v>
          </cell>
          <cell r="KW106">
            <v>0</v>
          </cell>
          <cell r="KX106">
            <v>0</v>
          </cell>
          <cell r="KY106">
            <v>1</v>
          </cell>
          <cell r="KZ106">
            <v>0</v>
          </cell>
          <cell r="LA106">
            <v>0</v>
          </cell>
          <cell r="LD106">
            <v>0</v>
          </cell>
          <cell r="LE106">
            <v>1</v>
          </cell>
          <cell r="LG106">
            <v>0</v>
          </cell>
          <cell r="LH106">
            <v>0</v>
          </cell>
          <cell r="LI106">
            <v>0</v>
          </cell>
          <cell r="LJ106">
            <v>0</v>
          </cell>
          <cell r="LK106">
            <v>0</v>
          </cell>
          <cell r="LL106">
            <v>0</v>
          </cell>
          <cell r="LM106">
            <v>0</v>
          </cell>
          <cell r="LN106">
            <v>0</v>
          </cell>
          <cell r="LQ106">
            <v>0</v>
          </cell>
          <cell r="LR106">
            <v>1</v>
          </cell>
          <cell r="LS106">
            <v>0</v>
          </cell>
          <cell r="LT106">
            <v>0</v>
          </cell>
          <cell r="LU106">
            <v>0</v>
          </cell>
          <cell r="LV106">
            <v>0</v>
          </cell>
          <cell r="LW106">
            <v>0</v>
          </cell>
          <cell r="LX106">
            <v>0</v>
          </cell>
          <cell r="LY106">
            <v>0</v>
          </cell>
          <cell r="LZ106">
            <v>0</v>
          </cell>
          <cell r="MA106">
            <v>0</v>
          </cell>
          <cell r="MB106">
            <v>0</v>
          </cell>
          <cell r="MC106">
            <v>0</v>
          </cell>
          <cell r="MD106">
            <v>0</v>
          </cell>
          <cell r="MG106">
            <v>0</v>
          </cell>
          <cell r="MH106">
            <v>1</v>
          </cell>
          <cell r="MI106">
            <v>0</v>
          </cell>
          <cell r="MJ106">
            <v>0</v>
          </cell>
          <cell r="MK106">
            <v>0</v>
          </cell>
          <cell r="ML106">
            <v>0</v>
          </cell>
          <cell r="MM106">
            <v>0</v>
          </cell>
          <cell r="MN106">
            <v>0</v>
          </cell>
          <cell r="MO106">
            <v>0</v>
          </cell>
          <cell r="MP106">
            <v>0</v>
          </cell>
          <cell r="MQ106">
            <v>0</v>
          </cell>
          <cell r="MR106">
            <v>0</v>
          </cell>
          <cell r="MS106">
            <v>0</v>
          </cell>
          <cell r="MT106">
            <v>0</v>
          </cell>
          <cell r="MU106">
            <v>0</v>
          </cell>
          <cell r="NH106">
            <v>1</v>
          </cell>
          <cell r="NN106">
            <v>4.4000000000000004</v>
          </cell>
          <cell r="QR106">
            <v>18</v>
          </cell>
          <cell r="QS106">
            <v>46</v>
          </cell>
        </row>
        <row r="107">
          <cell r="F107" t="str">
            <v>Oui</v>
          </cell>
          <cell r="I107">
            <v>0</v>
          </cell>
          <cell r="AM107">
            <v>45200</v>
          </cell>
          <cell r="AN107" t="str">
            <v>Oui</v>
          </cell>
          <cell r="AQ107" t="str">
            <v>Résident / autochtone (pas déplacé depuis au moins 12 mois)</v>
          </cell>
          <cell r="AS107" t="str">
            <v>Oui</v>
          </cell>
          <cell r="BE107">
            <v>1</v>
          </cell>
          <cell r="BF107">
            <v>0</v>
          </cell>
          <cell r="BH107">
            <v>0</v>
          </cell>
          <cell r="BI107">
            <v>0</v>
          </cell>
          <cell r="BK107">
            <v>2</v>
          </cell>
          <cell r="BL107">
            <v>0</v>
          </cell>
          <cell r="BN107">
            <v>1</v>
          </cell>
          <cell r="BO107">
            <v>1</v>
          </cell>
          <cell r="BQ107">
            <v>0</v>
          </cell>
          <cell r="BR107">
            <v>0</v>
          </cell>
          <cell r="CC107">
            <v>5</v>
          </cell>
          <cell r="CF107">
            <v>5</v>
          </cell>
          <cell r="DE107" t="str">
            <v>Agriculture de subsistance</v>
          </cell>
          <cell r="DG107" t="str">
            <v>Oui</v>
          </cell>
          <cell r="DI107" t="str">
            <v>Oui</v>
          </cell>
          <cell r="DL107" t="str">
            <v>Non</v>
          </cell>
          <cell r="DO107">
            <v>1</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F107">
            <v>2</v>
          </cell>
          <cell r="EI107">
            <v>2</v>
          </cell>
          <cell r="EJ107">
            <v>2</v>
          </cell>
          <cell r="EK107">
            <v>2</v>
          </cell>
          <cell r="EL107">
            <v>2</v>
          </cell>
          <cell r="FP107" t="str">
            <v>En famille d'accueil</v>
          </cell>
          <cell r="FR107" t="str">
            <v>Abri d'urgence (non-durable, construit à partir des matériaux disponibles en urgence)</v>
          </cell>
          <cell r="FU107" t="str">
            <v>Non</v>
          </cell>
          <cell r="GE107" t="str">
            <v>Non</v>
          </cell>
          <cell r="GH107" t="str">
            <v>Source non-améliorée (c'est à dire non-protégée de l'extérieur, p.ex. puits creusé non-couvert/traditionnel, source naturelle non-aménagée, etc.)</v>
          </cell>
          <cell r="GK107" t="str">
            <v>Oui</v>
          </cell>
          <cell r="GL107" t="str">
            <v>Oui</v>
          </cell>
          <cell r="GM107" t="str">
            <v>Oui</v>
          </cell>
          <cell r="GN107" t="str">
            <v>Oui</v>
          </cell>
          <cell r="GO107" t="str">
            <v>Moins de 30 minutes</v>
          </cell>
          <cell r="GQ107">
            <v>0</v>
          </cell>
          <cell r="GR107">
            <v>0</v>
          </cell>
          <cell r="GS107">
            <v>0</v>
          </cell>
          <cell r="GT107">
            <v>0</v>
          </cell>
          <cell r="GU107">
            <v>0</v>
          </cell>
          <cell r="GV107">
            <v>0</v>
          </cell>
          <cell r="GW107">
            <v>0</v>
          </cell>
          <cell r="GX107">
            <v>0</v>
          </cell>
          <cell r="GY107">
            <v>1</v>
          </cell>
          <cell r="GZ107">
            <v>0</v>
          </cell>
          <cell r="HA107">
            <v>0</v>
          </cell>
          <cell r="HB107">
            <v>0</v>
          </cell>
          <cell r="HM107" t="str">
            <v>Non</v>
          </cell>
          <cell r="HO107" t="str">
            <v>Pas d'installation sanitaire/défécation à l'air libre</v>
          </cell>
          <cell r="HU107" t="str">
            <v>Structure de santé (centre, clinique, hôpital, etc.)</v>
          </cell>
          <cell r="HW107" t="str">
            <v>Structure de santé (centre, clinique, hôpital, etc.)</v>
          </cell>
          <cell r="HY107" t="str">
            <v>Moins de 1 heure</v>
          </cell>
          <cell r="HZ107" t="str">
            <v>Non</v>
          </cell>
          <cell r="IB107" t="str">
            <v>Oui</v>
          </cell>
          <cell r="IC107" t="str">
            <v>Oui</v>
          </cell>
          <cell r="ID107" t="str">
            <v>Oui</v>
          </cell>
          <cell r="IG107" t="str">
            <v>Non</v>
          </cell>
          <cell r="II107" t="str">
            <v>Non</v>
          </cell>
          <cell r="IO107">
            <v>0</v>
          </cell>
          <cell r="IP107">
            <v>0</v>
          </cell>
          <cell r="IQ107">
            <v>0</v>
          </cell>
          <cell r="IR107">
            <v>0</v>
          </cell>
          <cell r="IS107">
            <v>0</v>
          </cell>
          <cell r="IT107">
            <v>1</v>
          </cell>
          <cell r="IU107">
            <v>0</v>
          </cell>
          <cell r="IW107">
            <v>0</v>
          </cell>
          <cell r="IX107">
            <v>0</v>
          </cell>
          <cell r="IY107">
            <v>0</v>
          </cell>
          <cell r="IZ107">
            <v>0</v>
          </cell>
          <cell r="JA107">
            <v>0</v>
          </cell>
          <cell r="JB107">
            <v>1</v>
          </cell>
          <cell r="JC107">
            <v>0</v>
          </cell>
          <cell r="JE107">
            <v>1</v>
          </cell>
          <cell r="JF107">
            <v>0</v>
          </cell>
          <cell r="JG107">
            <v>0</v>
          </cell>
          <cell r="JH107">
            <v>0</v>
          </cell>
          <cell r="JI107">
            <v>0</v>
          </cell>
          <cell r="JJ107">
            <v>0</v>
          </cell>
          <cell r="JK107">
            <v>0</v>
          </cell>
          <cell r="JL107">
            <v>0</v>
          </cell>
          <cell r="JO107" t="str">
            <v>Moins de 1 heure</v>
          </cell>
          <cell r="JP107" t="str">
            <v>Non</v>
          </cell>
          <cell r="JS107" t="str">
            <v>Pas de garçons de cet âge dans le ménage</v>
          </cell>
          <cell r="JU107" t="str">
            <v>Pas de garçons de cet âge dans le ménage</v>
          </cell>
          <cell r="KD107">
            <v>1</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V107">
            <v>1</v>
          </cell>
          <cell r="KW107">
            <v>1</v>
          </cell>
          <cell r="KX107">
            <v>1</v>
          </cell>
          <cell r="KY107">
            <v>0</v>
          </cell>
          <cell r="KZ107">
            <v>0</v>
          </cell>
          <cell r="LA107">
            <v>0</v>
          </cell>
          <cell r="LD107">
            <v>0</v>
          </cell>
          <cell r="LE107">
            <v>1</v>
          </cell>
          <cell r="LG107">
            <v>0</v>
          </cell>
          <cell r="LH107">
            <v>0</v>
          </cell>
          <cell r="LI107">
            <v>0</v>
          </cell>
          <cell r="LJ107">
            <v>0</v>
          </cell>
          <cell r="LK107">
            <v>0</v>
          </cell>
          <cell r="LL107">
            <v>0</v>
          </cell>
          <cell r="LM107">
            <v>0</v>
          </cell>
          <cell r="LN107">
            <v>0</v>
          </cell>
          <cell r="LQ107">
            <v>1</v>
          </cell>
          <cell r="LR107">
            <v>1</v>
          </cell>
          <cell r="LS107">
            <v>0</v>
          </cell>
          <cell r="LT107">
            <v>1</v>
          </cell>
          <cell r="LU107">
            <v>0</v>
          </cell>
          <cell r="LV107">
            <v>0</v>
          </cell>
          <cell r="LW107">
            <v>0</v>
          </cell>
          <cell r="LX107">
            <v>0</v>
          </cell>
          <cell r="LY107">
            <v>0</v>
          </cell>
          <cell r="LZ107">
            <v>0</v>
          </cell>
          <cell r="MA107">
            <v>0</v>
          </cell>
          <cell r="MB107">
            <v>0</v>
          </cell>
          <cell r="MC107">
            <v>0</v>
          </cell>
          <cell r="MD107">
            <v>0</v>
          </cell>
          <cell r="MG107">
            <v>1</v>
          </cell>
          <cell r="MH107">
            <v>1</v>
          </cell>
          <cell r="MI107">
            <v>0</v>
          </cell>
          <cell r="MJ107">
            <v>0</v>
          </cell>
          <cell r="MK107">
            <v>1</v>
          </cell>
          <cell r="ML107">
            <v>0</v>
          </cell>
          <cell r="MM107">
            <v>0</v>
          </cell>
          <cell r="MN107">
            <v>0</v>
          </cell>
          <cell r="MO107">
            <v>0</v>
          </cell>
          <cell r="MP107">
            <v>0</v>
          </cell>
          <cell r="MQ107">
            <v>0</v>
          </cell>
          <cell r="MR107">
            <v>0</v>
          </cell>
          <cell r="MS107">
            <v>0</v>
          </cell>
          <cell r="MT107">
            <v>0</v>
          </cell>
          <cell r="MU107">
            <v>0</v>
          </cell>
          <cell r="NH107">
            <v>1</v>
          </cell>
          <cell r="NN107">
            <v>2.2999999999999998</v>
          </cell>
          <cell r="QR107">
            <v>23</v>
          </cell>
          <cell r="QS107">
            <v>9</v>
          </cell>
        </row>
        <row r="108">
          <cell r="F108" t="str">
            <v>Oui</v>
          </cell>
          <cell r="I108">
            <v>0</v>
          </cell>
          <cell r="AM108">
            <v>45200</v>
          </cell>
          <cell r="AN108" t="str">
            <v>Oui</v>
          </cell>
          <cell r="AQ108" t="str">
            <v>Déplacé interne</v>
          </cell>
          <cell r="BE108">
            <v>0</v>
          </cell>
          <cell r="BF108">
            <v>0</v>
          </cell>
          <cell r="BH108">
            <v>0</v>
          </cell>
          <cell r="BI108">
            <v>0</v>
          </cell>
          <cell r="BK108">
            <v>0</v>
          </cell>
          <cell r="BL108">
            <v>0</v>
          </cell>
          <cell r="BN108">
            <v>1</v>
          </cell>
          <cell r="BO108">
            <v>1</v>
          </cell>
          <cell r="BQ108">
            <v>0</v>
          </cell>
          <cell r="BR108">
            <v>0</v>
          </cell>
          <cell r="CC108">
            <v>2</v>
          </cell>
          <cell r="CF108">
            <v>2</v>
          </cell>
          <cell r="DE108" t="str">
            <v>Travail journalier</v>
          </cell>
          <cell r="DG108" t="str">
            <v>Non</v>
          </cell>
          <cell r="DI108" t="str">
            <v>Oui</v>
          </cell>
          <cell r="DL108" t="str">
            <v>Non</v>
          </cell>
          <cell r="DO108">
            <v>0</v>
          </cell>
          <cell r="DP108">
            <v>0</v>
          </cell>
          <cell r="DQ108">
            <v>1</v>
          </cell>
          <cell r="DR108">
            <v>0</v>
          </cell>
          <cell r="DS108">
            <v>1</v>
          </cell>
          <cell r="DT108">
            <v>0</v>
          </cell>
          <cell r="DU108">
            <v>0</v>
          </cell>
          <cell r="DV108">
            <v>0</v>
          </cell>
          <cell r="DW108">
            <v>0</v>
          </cell>
          <cell r="DX108">
            <v>0</v>
          </cell>
          <cell r="DY108">
            <v>0</v>
          </cell>
          <cell r="DZ108">
            <v>0</v>
          </cell>
          <cell r="EA108">
            <v>0</v>
          </cell>
          <cell r="EB108">
            <v>0</v>
          </cell>
          <cell r="EC108">
            <v>0</v>
          </cell>
          <cell r="ED108">
            <v>0</v>
          </cell>
          <cell r="EF108">
            <v>5</v>
          </cell>
          <cell r="EI108">
            <v>2</v>
          </cell>
          <cell r="EJ108">
            <v>2</v>
          </cell>
          <cell r="FP108" t="str">
            <v>En famille d'accueil</v>
          </cell>
          <cell r="FR108" t="str">
            <v>Abri d'urgence (non-durable, construit à partir des matériaux disponibles en urgence)</v>
          </cell>
          <cell r="FU108" t="str">
            <v>Oui</v>
          </cell>
          <cell r="GE108" t="str">
            <v>Non</v>
          </cell>
          <cell r="GH108" t="str">
            <v>Eau de surface (p.ex. rivière, barrage, lac, mare, courant, canal, système d’irrigation, etc.)</v>
          </cell>
          <cell r="GK108" t="str">
            <v>Oui</v>
          </cell>
          <cell r="GL108" t="str">
            <v>Oui</v>
          </cell>
          <cell r="GM108" t="str">
            <v>Oui</v>
          </cell>
          <cell r="GN108" t="str">
            <v>Oui</v>
          </cell>
          <cell r="GO108" t="str">
            <v>Moins de 30 minutes</v>
          </cell>
          <cell r="GQ108">
            <v>0</v>
          </cell>
          <cell r="GR108">
            <v>0</v>
          </cell>
          <cell r="GS108">
            <v>0</v>
          </cell>
          <cell r="GT108">
            <v>0</v>
          </cell>
          <cell r="GU108">
            <v>0</v>
          </cell>
          <cell r="GV108">
            <v>0</v>
          </cell>
          <cell r="GW108">
            <v>0</v>
          </cell>
          <cell r="GX108">
            <v>0</v>
          </cell>
          <cell r="GY108">
            <v>1</v>
          </cell>
          <cell r="GZ108">
            <v>1</v>
          </cell>
          <cell r="HA108">
            <v>0</v>
          </cell>
          <cell r="HB108">
            <v>0</v>
          </cell>
          <cell r="HM108" t="str">
            <v>Non</v>
          </cell>
          <cell r="HO108" t="str">
            <v>Pas d'installation sanitaire/défécation à l'air libre</v>
          </cell>
          <cell r="HU108" t="str">
            <v>Structure de santé (centre, clinique, hôpital, etc.)</v>
          </cell>
          <cell r="HW108" t="str">
            <v>Structure de santé (centre, clinique, hôpital, etc.)</v>
          </cell>
          <cell r="HY108" t="str">
            <v>Entre 1 heure et 2 heures</v>
          </cell>
          <cell r="HZ108" t="str">
            <v>Non</v>
          </cell>
          <cell r="IG108" t="str">
            <v>Non</v>
          </cell>
          <cell r="II108" t="str">
            <v>Non</v>
          </cell>
          <cell r="IO108">
            <v>0</v>
          </cell>
          <cell r="IP108">
            <v>0</v>
          </cell>
          <cell r="IQ108">
            <v>0</v>
          </cell>
          <cell r="IR108">
            <v>0</v>
          </cell>
          <cell r="IS108">
            <v>0</v>
          </cell>
          <cell r="IT108">
            <v>1</v>
          </cell>
          <cell r="IU108">
            <v>0</v>
          </cell>
          <cell r="IW108">
            <v>0</v>
          </cell>
          <cell r="IX108">
            <v>0</v>
          </cell>
          <cell r="IY108">
            <v>0</v>
          </cell>
          <cell r="IZ108">
            <v>0</v>
          </cell>
          <cell r="JA108">
            <v>0</v>
          </cell>
          <cell r="JB108">
            <v>1</v>
          </cell>
          <cell r="JC108">
            <v>0</v>
          </cell>
          <cell r="JE108">
            <v>1</v>
          </cell>
          <cell r="JF108">
            <v>0</v>
          </cell>
          <cell r="JG108">
            <v>0</v>
          </cell>
          <cell r="JH108">
            <v>0</v>
          </cell>
          <cell r="JI108">
            <v>0</v>
          </cell>
          <cell r="JJ108">
            <v>0</v>
          </cell>
          <cell r="JK108">
            <v>0</v>
          </cell>
          <cell r="JL108">
            <v>0</v>
          </cell>
          <cell r="JO108" t="str">
            <v>Pas d’école primaire fonctionnelle</v>
          </cell>
          <cell r="KD108">
            <v>1</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V108">
            <v>1</v>
          </cell>
          <cell r="KW108">
            <v>1</v>
          </cell>
          <cell r="KX108">
            <v>1</v>
          </cell>
          <cell r="KY108">
            <v>0</v>
          </cell>
          <cell r="KZ108">
            <v>0</v>
          </cell>
          <cell r="LA108">
            <v>0</v>
          </cell>
          <cell r="LD108">
            <v>0</v>
          </cell>
          <cell r="LE108">
            <v>0</v>
          </cell>
          <cell r="LG108">
            <v>0</v>
          </cell>
          <cell r="LH108">
            <v>0</v>
          </cell>
          <cell r="LI108">
            <v>0</v>
          </cell>
          <cell r="LJ108">
            <v>0</v>
          </cell>
          <cell r="LK108">
            <v>1</v>
          </cell>
          <cell r="LL108">
            <v>0</v>
          </cell>
          <cell r="LM108">
            <v>0</v>
          </cell>
          <cell r="LN108">
            <v>0</v>
          </cell>
          <cell r="LQ108">
            <v>1</v>
          </cell>
          <cell r="LR108">
            <v>1</v>
          </cell>
          <cell r="LS108">
            <v>0</v>
          </cell>
          <cell r="LT108">
            <v>1</v>
          </cell>
          <cell r="LU108">
            <v>0</v>
          </cell>
          <cell r="LV108">
            <v>0</v>
          </cell>
          <cell r="LW108">
            <v>0</v>
          </cell>
          <cell r="LX108">
            <v>0</v>
          </cell>
          <cell r="LY108">
            <v>0</v>
          </cell>
          <cell r="LZ108">
            <v>0</v>
          </cell>
          <cell r="MA108">
            <v>0</v>
          </cell>
          <cell r="MB108">
            <v>0</v>
          </cell>
          <cell r="MC108">
            <v>0</v>
          </cell>
          <cell r="MD108">
            <v>0</v>
          </cell>
          <cell r="MG108">
            <v>1</v>
          </cell>
          <cell r="MH108">
            <v>1</v>
          </cell>
          <cell r="MI108">
            <v>0</v>
          </cell>
          <cell r="MJ108">
            <v>0</v>
          </cell>
          <cell r="MK108">
            <v>1</v>
          </cell>
          <cell r="ML108">
            <v>0</v>
          </cell>
          <cell r="MM108">
            <v>0</v>
          </cell>
          <cell r="MN108">
            <v>0</v>
          </cell>
          <cell r="MO108">
            <v>0</v>
          </cell>
          <cell r="MP108">
            <v>0</v>
          </cell>
          <cell r="MQ108">
            <v>0</v>
          </cell>
          <cell r="MR108">
            <v>0</v>
          </cell>
          <cell r="MS108">
            <v>0</v>
          </cell>
          <cell r="MT108">
            <v>0</v>
          </cell>
          <cell r="MU108">
            <v>0</v>
          </cell>
          <cell r="NH108">
            <v>1</v>
          </cell>
          <cell r="NN108">
            <v>1.2</v>
          </cell>
          <cell r="QR108">
            <v>18</v>
          </cell>
          <cell r="QS108">
            <v>21</v>
          </cell>
        </row>
        <row r="109">
          <cell r="F109" t="str">
            <v>Oui</v>
          </cell>
          <cell r="I109">
            <v>0</v>
          </cell>
          <cell r="AM109">
            <v>45108</v>
          </cell>
          <cell r="AN109" t="str">
            <v>Oui</v>
          </cell>
          <cell r="AQ109" t="str">
            <v>Déplacé interne</v>
          </cell>
          <cell r="BE109">
            <v>0</v>
          </cell>
          <cell r="BF109">
            <v>0</v>
          </cell>
          <cell r="BH109">
            <v>1</v>
          </cell>
          <cell r="BI109">
            <v>1</v>
          </cell>
          <cell r="BK109">
            <v>1</v>
          </cell>
          <cell r="BL109">
            <v>0</v>
          </cell>
          <cell r="BN109">
            <v>1</v>
          </cell>
          <cell r="BO109">
            <v>1</v>
          </cell>
          <cell r="BQ109">
            <v>0</v>
          </cell>
          <cell r="BR109">
            <v>0</v>
          </cell>
          <cell r="CC109">
            <v>5</v>
          </cell>
          <cell r="CF109">
            <v>5</v>
          </cell>
          <cell r="DE109" t="str">
            <v>Travail journalier</v>
          </cell>
          <cell r="DG109" t="str">
            <v>Non</v>
          </cell>
          <cell r="DI109" t="str">
            <v>Non</v>
          </cell>
          <cell r="DJ109" t="str">
            <v>Les produits sur le marché sont trop chers pour le ménage</v>
          </cell>
          <cell r="DL109" t="str">
            <v>Oui</v>
          </cell>
          <cell r="DO109">
            <v>0</v>
          </cell>
          <cell r="DP109">
            <v>0</v>
          </cell>
          <cell r="DQ109">
            <v>0</v>
          </cell>
          <cell r="DR109">
            <v>0</v>
          </cell>
          <cell r="DS109">
            <v>1</v>
          </cell>
          <cell r="DT109">
            <v>1</v>
          </cell>
          <cell r="DU109">
            <v>0</v>
          </cell>
          <cell r="DV109">
            <v>0</v>
          </cell>
          <cell r="DW109">
            <v>0</v>
          </cell>
          <cell r="DX109">
            <v>0</v>
          </cell>
          <cell r="DY109">
            <v>0</v>
          </cell>
          <cell r="DZ109">
            <v>0</v>
          </cell>
          <cell r="EA109">
            <v>0</v>
          </cell>
          <cell r="EB109">
            <v>0</v>
          </cell>
          <cell r="EC109">
            <v>0</v>
          </cell>
          <cell r="ED109">
            <v>0</v>
          </cell>
          <cell r="EF109">
            <v>0</v>
          </cell>
          <cell r="EI109">
            <v>1</v>
          </cell>
          <cell r="EJ109">
            <v>1</v>
          </cell>
          <cell r="EK109">
            <v>2</v>
          </cell>
          <cell r="EL109">
            <v>2</v>
          </cell>
          <cell r="FP109" t="str">
            <v>Sur une parcelle ou un abri qui lui appartient</v>
          </cell>
          <cell r="FR109" t="str">
            <v>Abri d'urgence (non-durable, construit à partir des matériaux disponibles en urgence)</v>
          </cell>
          <cell r="FU109" t="str">
            <v>Oui</v>
          </cell>
          <cell r="GE109" t="str">
            <v>Non</v>
          </cell>
          <cell r="GH109" t="str">
            <v>Source améliorée (c'est-à-dire protégée de l'extérieur, p.ex. eau courante/robinet, puits creusé couvert, puits à pompe/forage, camion-citerne/charrette avec citerne, Kiosque/échoppe/boutique à eau, eau en bouteille; eau en sachet, etc. et eau de pluie)</v>
          </cell>
          <cell r="GK109" t="str">
            <v>Oui</v>
          </cell>
          <cell r="GL109" t="str">
            <v>Oui</v>
          </cell>
          <cell r="GM109" t="str">
            <v>Oui</v>
          </cell>
          <cell r="GN109" t="str">
            <v>Oui</v>
          </cell>
          <cell r="GO109" t="str">
            <v>De 31 minutes à 2 heures</v>
          </cell>
          <cell r="GQ109">
            <v>0</v>
          </cell>
          <cell r="GR109">
            <v>0</v>
          </cell>
          <cell r="GS109">
            <v>0</v>
          </cell>
          <cell r="GT109">
            <v>0</v>
          </cell>
          <cell r="GU109">
            <v>0</v>
          </cell>
          <cell r="GV109">
            <v>1</v>
          </cell>
          <cell r="GW109">
            <v>0</v>
          </cell>
          <cell r="GX109">
            <v>0</v>
          </cell>
          <cell r="GY109">
            <v>1</v>
          </cell>
          <cell r="GZ109">
            <v>0</v>
          </cell>
          <cell r="HA109">
            <v>0</v>
          </cell>
          <cell r="HB109">
            <v>0</v>
          </cell>
          <cell r="HM109" t="str">
            <v>Non</v>
          </cell>
          <cell r="HO109" t="str">
            <v>Installation sanitaire non-améliorée (c’est-à-dire qui n'empêchent pas le contact extérieur avec les excréments, p.ex. latrine à fosse ouverte/sans dalle, latrines traditionnelles, etc.)</v>
          </cell>
          <cell r="HQ109" t="str">
            <v>Non</v>
          </cell>
          <cell r="HR109" t="str">
            <v>Non</v>
          </cell>
          <cell r="HU109" t="str">
            <v>Reste à la maison / se soigne soi-même</v>
          </cell>
          <cell r="HW109" t="str">
            <v>Reste à la maison / se soigne soi-même</v>
          </cell>
          <cell r="HY109" t="str">
            <v>Moins de 1 heure</v>
          </cell>
          <cell r="HZ109" t="str">
            <v>Non</v>
          </cell>
          <cell r="IB109" t="str">
            <v>Non</v>
          </cell>
          <cell r="IC109" t="str">
            <v>Oui</v>
          </cell>
          <cell r="ID109" t="str">
            <v>Oui</v>
          </cell>
          <cell r="IG109" t="str">
            <v>Non</v>
          </cell>
          <cell r="II109" t="str">
            <v>Non</v>
          </cell>
          <cell r="IO109">
            <v>0</v>
          </cell>
          <cell r="IP109">
            <v>0</v>
          </cell>
          <cell r="IQ109">
            <v>0</v>
          </cell>
          <cell r="IR109">
            <v>0</v>
          </cell>
          <cell r="IS109">
            <v>0</v>
          </cell>
          <cell r="IT109">
            <v>1</v>
          </cell>
          <cell r="IU109">
            <v>0</v>
          </cell>
          <cell r="IW109">
            <v>0</v>
          </cell>
          <cell r="IX109">
            <v>0</v>
          </cell>
          <cell r="IY109">
            <v>0</v>
          </cell>
          <cell r="IZ109">
            <v>0</v>
          </cell>
          <cell r="JA109">
            <v>0</v>
          </cell>
          <cell r="JB109">
            <v>1</v>
          </cell>
          <cell r="JC109">
            <v>0</v>
          </cell>
          <cell r="JE109">
            <v>1</v>
          </cell>
          <cell r="JF109">
            <v>0</v>
          </cell>
          <cell r="JG109">
            <v>0</v>
          </cell>
          <cell r="JH109">
            <v>0</v>
          </cell>
          <cell r="JI109">
            <v>0</v>
          </cell>
          <cell r="JJ109">
            <v>0</v>
          </cell>
          <cell r="JK109">
            <v>0</v>
          </cell>
          <cell r="JL109">
            <v>0</v>
          </cell>
          <cell r="JO109" t="str">
            <v>Moins de 1 heure</v>
          </cell>
          <cell r="JP109" t="str">
            <v>Non</v>
          </cell>
          <cell r="JS109" t="str">
            <v>Tous</v>
          </cell>
          <cell r="JU109" t="str">
            <v>Tous</v>
          </cell>
          <cell r="KD109">
            <v>1</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V109">
            <v>1</v>
          </cell>
          <cell r="KW109">
            <v>0</v>
          </cell>
          <cell r="KX109">
            <v>0</v>
          </cell>
          <cell r="KY109">
            <v>1</v>
          </cell>
          <cell r="KZ109">
            <v>0</v>
          </cell>
          <cell r="LA109">
            <v>0</v>
          </cell>
          <cell r="LD109">
            <v>0</v>
          </cell>
          <cell r="LE109">
            <v>1</v>
          </cell>
          <cell r="LG109">
            <v>0</v>
          </cell>
          <cell r="LH109">
            <v>1</v>
          </cell>
          <cell r="LI109">
            <v>0</v>
          </cell>
          <cell r="LJ109">
            <v>0</v>
          </cell>
          <cell r="LK109">
            <v>0</v>
          </cell>
          <cell r="LL109">
            <v>0</v>
          </cell>
          <cell r="LM109">
            <v>0</v>
          </cell>
          <cell r="LN109">
            <v>0</v>
          </cell>
          <cell r="LQ109">
            <v>0</v>
          </cell>
          <cell r="LR109">
            <v>1</v>
          </cell>
          <cell r="LS109">
            <v>0</v>
          </cell>
          <cell r="LT109">
            <v>0</v>
          </cell>
          <cell r="LU109">
            <v>0</v>
          </cell>
          <cell r="LV109">
            <v>0</v>
          </cell>
          <cell r="LW109">
            <v>0</v>
          </cell>
          <cell r="LX109">
            <v>1</v>
          </cell>
          <cell r="LY109">
            <v>0</v>
          </cell>
          <cell r="LZ109">
            <v>0</v>
          </cell>
          <cell r="MA109">
            <v>0</v>
          </cell>
          <cell r="MB109">
            <v>0</v>
          </cell>
          <cell r="MC109">
            <v>0</v>
          </cell>
          <cell r="MD109">
            <v>0</v>
          </cell>
          <cell r="MG109">
            <v>0</v>
          </cell>
          <cell r="MH109">
            <v>1</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NH109">
            <v>1</v>
          </cell>
          <cell r="NN109">
            <v>2.9</v>
          </cell>
          <cell r="QR109">
            <v>17</v>
          </cell>
          <cell r="QS109">
            <v>46</v>
          </cell>
        </row>
        <row r="110">
          <cell r="F110" t="str">
            <v>Oui</v>
          </cell>
          <cell r="I110">
            <v>0</v>
          </cell>
          <cell r="AM110">
            <v>45108</v>
          </cell>
          <cell r="AN110" t="str">
            <v>Oui</v>
          </cell>
          <cell r="AQ110" t="str">
            <v>Déplacé interne</v>
          </cell>
          <cell r="BE110">
            <v>0</v>
          </cell>
          <cell r="BF110">
            <v>0</v>
          </cell>
          <cell r="BH110">
            <v>1</v>
          </cell>
          <cell r="BI110">
            <v>0</v>
          </cell>
          <cell r="BK110">
            <v>0</v>
          </cell>
          <cell r="BL110">
            <v>0</v>
          </cell>
          <cell r="BN110">
            <v>1</v>
          </cell>
          <cell r="BO110">
            <v>1</v>
          </cell>
          <cell r="BQ110">
            <v>0</v>
          </cell>
          <cell r="BR110">
            <v>0</v>
          </cell>
          <cell r="CC110">
            <v>3</v>
          </cell>
          <cell r="CF110">
            <v>3</v>
          </cell>
          <cell r="DE110" t="str">
            <v>Travail journalier</v>
          </cell>
          <cell r="DG110" t="str">
            <v>Non</v>
          </cell>
          <cell r="DI110" t="str">
            <v>Oui</v>
          </cell>
          <cell r="DL110" t="str">
            <v>Non</v>
          </cell>
          <cell r="DO110">
            <v>0</v>
          </cell>
          <cell r="DP110">
            <v>0</v>
          </cell>
          <cell r="DQ110">
            <v>1</v>
          </cell>
          <cell r="DR110">
            <v>1</v>
          </cell>
          <cell r="DS110">
            <v>1</v>
          </cell>
          <cell r="DT110">
            <v>0</v>
          </cell>
          <cell r="DU110">
            <v>0</v>
          </cell>
          <cell r="DV110">
            <v>0</v>
          </cell>
          <cell r="DW110">
            <v>0</v>
          </cell>
          <cell r="DX110">
            <v>0</v>
          </cell>
          <cell r="DY110">
            <v>0</v>
          </cell>
          <cell r="DZ110">
            <v>0</v>
          </cell>
          <cell r="EA110">
            <v>0</v>
          </cell>
          <cell r="EB110">
            <v>0</v>
          </cell>
          <cell r="EC110">
            <v>0</v>
          </cell>
          <cell r="ED110">
            <v>0</v>
          </cell>
          <cell r="EF110">
            <v>5</v>
          </cell>
          <cell r="EI110">
            <v>2</v>
          </cell>
          <cell r="EJ110">
            <v>2</v>
          </cell>
          <cell r="FP110" t="str">
            <v>En famille d'accueil</v>
          </cell>
          <cell r="FR110" t="str">
            <v>Abri d'urgence (non-durable, construit à partir des matériaux disponibles en urgence)</v>
          </cell>
          <cell r="FU110" t="str">
            <v>Oui</v>
          </cell>
          <cell r="GE110" t="str">
            <v>Non</v>
          </cell>
          <cell r="GH110" t="str">
            <v>Eau de surface (p.ex. rivière, barrage, lac, mare, courant, canal, système d’irrigation, etc.)</v>
          </cell>
          <cell r="GK110" t="str">
            <v>Oui</v>
          </cell>
          <cell r="GL110" t="str">
            <v>Oui</v>
          </cell>
          <cell r="GM110" t="str">
            <v>Oui</v>
          </cell>
          <cell r="GN110" t="str">
            <v>Oui</v>
          </cell>
          <cell r="GO110" t="str">
            <v>Moins de 30 minutes</v>
          </cell>
          <cell r="GQ110">
            <v>0</v>
          </cell>
          <cell r="GR110">
            <v>0</v>
          </cell>
          <cell r="GS110">
            <v>0</v>
          </cell>
          <cell r="GT110">
            <v>0</v>
          </cell>
          <cell r="GU110">
            <v>0</v>
          </cell>
          <cell r="GV110">
            <v>0</v>
          </cell>
          <cell r="GW110">
            <v>0</v>
          </cell>
          <cell r="GX110">
            <v>0</v>
          </cell>
          <cell r="GY110">
            <v>1</v>
          </cell>
          <cell r="GZ110">
            <v>0</v>
          </cell>
          <cell r="HA110">
            <v>0</v>
          </cell>
          <cell r="HB110">
            <v>0</v>
          </cell>
          <cell r="HM110" t="str">
            <v>Non</v>
          </cell>
          <cell r="HO110" t="str">
            <v>Pas d'installation sanitaire/défécation à l'air libre</v>
          </cell>
          <cell r="HU110" t="str">
            <v>Structure de santé (centre, clinique, hôpital, etc.)</v>
          </cell>
          <cell r="HW110" t="str">
            <v>Structure de santé (centre, clinique, hôpital, etc.)</v>
          </cell>
          <cell r="HY110" t="str">
            <v>Moins de 1 heure</v>
          </cell>
          <cell r="HZ110" t="str">
            <v>Non</v>
          </cell>
          <cell r="IB110" t="str">
            <v>Oui</v>
          </cell>
          <cell r="IC110" t="str">
            <v>Non</v>
          </cell>
          <cell r="ID110" t="str">
            <v>Oui</v>
          </cell>
          <cell r="IG110" t="str">
            <v>Non</v>
          </cell>
          <cell r="II110" t="str">
            <v>Non</v>
          </cell>
          <cell r="IO110">
            <v>0</v>
          </cell>
          <cell r="IP110">
            <v>0</v>
          </cell>
          <cell r="IQ110">
            <v>0</v>
          </cell>
          <cell r="IR110">
            <v>0</v>
          </cell>
          <cell r="IS110">
            <v>0</v>
          </cell>
          <cell r="IT110">
            <v>1</v>
          </cell>
          <cell r="IU110">
            <v>0</v>
          </cell>
          <cell r="IW110">
            <v>0</v>
          </cell>
          <cell r="IX110">
            <v>0</v>
          </cell>
          <cell r="IY110">
            <v>0</v>
          </cell>
          <cell r="IZ110">
            <v>0</v>
          </cell>
          <cell r="JA110">
            <v>0</v>
          </cell>
          <cell r="JB110">
            <v>1</v>
          </cell>
          <cell r="JC110">
            <v>0</v>
          </cell>
          <cell r="JE110">
            <v>1</v>
          </cell>
          <cell r="JF110">
            <v>0</v>
          </cell>
          <cell r="JG110">
            <v>0</v>
          </cell>
          <cell r="JH110">
            <v>0</v>
          </cell>
          <cell r="JI110">
            <v>0</v>
          </cell>
          <cell r="JJ110">
            <v>0</v>
          </cell>
          <cell r="JK110">
            <v>0</v>
          </cell>
          <cell r="JL110">
            <v>0</v>
          </cell>
          <cell r="JO110" t="str">
            <v>Pas d’école primaire fonctionnelle</v>
          </cell>
          <cell r="KD110">
            <v>1</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V110">
            <v>1</v>
          </cell>
          <cell r="KW110">
            <v>1</v>
          </cell>
          <cell r="KX110">
            <v>1</v>
          </cell>
          <cell r="KY110">
            <v>0</v>
          </cell>
          <cell r="KZ110">
            <v>0</v>
          </cell>
          <cell r="LA110">
            <v>0</v>
          </cell>
          <cell r="LD110">
            <v>0</v>
          </cell>
          <cell r="LE110">
            <v>0</v>
          </cell>
          <cell r="LG110">
            <v>0</v>
          </cell>
          <cell r="LH110">
            <v>0</v>
          </cell>
          <cell r="LI110">
            <v>0</v>
          </cell>
          <cell r="LJ110">
            <v>0</v>
          </cell>
          <cell r="LK110">
            <v>1</v>
          </cell>
          <cell r="LL110">
            <v>0</v>
          </cell>
          <cell r="LM110">
            <v>0</v>
          </cell>
          <cell r="LN110">
            <v>0</v>
          </cell>
          <cell r="LQ110">
            <v>1</v>
          </cell>
          <cell r="LR110">
            <v>1</v>
          </cell>
          <cell r="LS110">
            <v>0</v>
          </cell>
          <cell r="LT110">
            <v>1</v>
          </cell>
          <cell r="LU110">
            <v>0</v>
          </cell>
          <cell r="LV110">
            <v>0</v>
          </cell>
          <cell r="LW110">
            <v>0</v>
          </cell>
          <cell r="LX110">
            <v>0</v>
          </cell>
          <cell r="LY110">
            <v>0</v>
          </cell>
          <cell r="LZ110">
            <v>0</v>
          </cell>
          <cell r="MA110">
            <v>0</v>
          </cell>
          <cell r="MB110">
            <v>0</v>
          </cell>
          <cell r="MC110">
            <v>0</v>
          </cell>
          <cell r="MD110">
            <v>0</v>
          </cell>
          <cell r="MG110">
            <v>1</v>
          </cell>
          <cell r="MH110">
            <v>1</v>
          </cell>
          <cell r="MI110">
            <v>0</v>
          </cell>
          <cell r="MJ110">
            <v>0</v>
          </cell>
          <cell r="MK110">
            <v>1</v>
          </cell>
          <cell r="ML110">
            <v>0</v>
          </cell>
          <cell r="MM110">
            <v>0</v>
          </cell>
          <cell r="MN110">
            <v>0</v>
          </cell>
          <cell r="MO110">
            <v>0</v>
          </cell>
          <cell r="MP110">
            <v>0</v>
          </cell>
          <cell r="MQ110">
            <v>0</v>
          </cell>
          <cell r="MR110">
            <v>0</v>
          </cell>
          <cell r="MS110">
            <v>0</v>
          </cell>
          <cell r="MT110">
            <v>0</v>
          </cell>
          <cell r="MU110">
            <v>0</v>
          </cell>
          <cell r="NH110">
            <v>1</v>
          </cell>
          <cell r="NN110">
            <v>2.4</v>
          </cell>
          <cell r="QR110">
            <v>15</v>
          </cell>
          <cell r="QS110">
            <v>32</v>
          </cell>
        </row>
        <row r="111">
          <cell r="F111" t="str">
            <v>Oui</v>
          </cell>
          <cell r="I111">
            <v>0</v>
          </cell>
          <cell r="AM111">
            <v>45170</v>
          </cell>
          <cell r="AN111" t="str">
            <v>Oui</v>
          </cell>
          <cell r="AQ111" t="str">
            <v>Déplacé interne</v>
          </cell>
          <cell r="BE111">
            <v>0</v>
          </cell>
          <cell r="BF111">
            <v>0</v>
          </cell>
          <cell r="BH111">
            <v>1</v>
          </cell>
          <cell r="BI111">
            <v>0</v>
          </cell>
          <cell r="BK111">
            <v>3</v>
          </cell>
          <cell r="BL111">
            <v>0</v>
          </cell>
          <cell r="BN111">
            <v>1</v>
          </cell>
          <cell r="BO111">
            <v>1</v>
          </cell>
          <cell r="BQ111">
            <v>0</v>
          </cell>
          <cell r="BR111">
            <v>0</v>
          </cell>
          <cell r="CC111">
            <v>6</v>
          </cell>
          <cell r="CF111">
            <v>6</v>
          </cell>
          <cell r="DE111" t="str">
            <v>Travail journalier</v>
          </cell>
          <cell r="DG111" t="str">
            <v>Non</v>
          </cell>
          <cell r="DI111" t="str">
            <v>Oui</v>
          </cell>
          <cell r="DL111" t="str">
            <v>Non</v>
          </cell>
          <cell r="DO111">
            <v>0</v>
          </cell>
          <cell r="DP111">
            <v>0</v>
          </cell>
          <cell r="DQ111">
            <v>1</v>
          </cell>
          <cell r="DR111">
            <v>0</v>
          </cell>
          <cell r="DS111">
            <v>1</v>
          </cell>
          <cell r="DT111">
            <v>0</v>
          </cell>
          <cell r="DU111">
            <v>0</v>
          </cell>
          <cell r="DV111">
            <v>0</v>
          </cell>
          <cell r="DW111">
            <v>0</v>
          </cell>
          <cell r="DX111">
            <v>0</v>
          </cell>
          <cell r="DY111">
            <v>0</v>
          </cell>
          <cell r="DZ111">
            <v>0</v>
          </cell>
          <cell r="EA111">
            <v>0</v>
          </cell>
          <cell r="EB111">
            <v>0</v>
          </cell>
          <cell r="EC111">
            <v>0</v>
          </cell>
          <cell r="ED111">
            <v>0</v>
          </cell>
          <cell r="EF111">
            <v>5</v>
          </cell>
          <cell r="EI111">
            <v>2</v>
          </cell>
          <cell r="EJ111">
            <v>2</v>
          </cell>
          <cell r="EK111">
            <v>2</v>
          </cell>
          <cell r="EL111">
            <v>2</v>
          </cell>
          <cell r="FP111" t="str">
            <v>En famille d'accueil</v>
          </cell>
          <cell r="FR111" t="str">
            <v>Abri d'urgence (non-durable, construit à partir des matériaux disponibles en urgence)</v>
          </cell>
          <cell r="FU111" t="str">
            <v>Non</v>
          </cell>
          <cell r="GE111" t="str">
            <v>Non</v>
          </cell>
          <cell r="GH111" t="str">
            <v>Eau de surface (p.ex. rivière, barrage, lac, mare, courant, canal, système d’irrigation, etc.)</v>
          </cell>
          <cell r="GK111" t="str">
            <v>Oui</v>
          </cell>
          <cell r="GL111" t="str">
            <v>Oui</v>
          </cell>
          <cell r="GM111" t="str">
            <v>Oui</v>
          </cell>
          <cell r="GN111" t="str">
            <v>Oui</v>
          </cell>
          <cell r="GO111" t="str">
            <v>Moins de 30 minutes</v>
          </cell>
          <cell r="GQ111">
            <v>0</v>
          </cell>
          <cell r="GR111">
            <v>0</v>
          </cell>
          <cell r="GS111">
            <v>0</v>
          </cell>
          <cell r="GT111">
            <v>0</v>
          </cell>
          <cell r="GU111">
            <v>0</v>
          </cell>
          <cell r="GV111">
            <v>0</v>
          </cell>
          <cell r="GW111">
            <v>0</v>
          </cell>
          <cell r="GX111">
            <v>0</v>
          </cell>
          <cell r="GY111">
            <v>1</v>
          </cell>
          <cell r="GZ111">
            <v>1</v>
          </cell>
          <cell r="HA111">
            <v>0</v>
          </cell>
          <cell r="HB111">
            <v>0</v>
          </cell>
          <cell r="HM111" t="str">
            <v>Non</v>
          </cell>
          <cell r="HO111" t="str">
            <v>Pas d'installation sanitaire/défécation à l'air libre</v>
          </cell>
          <cell r="HU111" t="str">
            <v>Structure de santé (centre, clinique, hôpital, etc.)</v>
          </cell>
          <cell r="HW111" t="str">
            <v>Structure de santé (centre, clinique, hôpital, etc.)</v>
          </cell>
          <cell r="HY111" t="str">
            <v>Entre 1 heure et 2 heures</v>
          </cell>
          <cell r="HZ111" t="str">
            <v>Non</v>
          </cell>
          <cell r="IB111" t="str">
            <v>Non</v>
          </cell>
          <cell r="IC111" t="str">
            <v>Oui</v>
          </cell>
          <cell r="ID111" t="str">
            <v>Oui</v>
          </cell>
          <cell r="IG111" t="str">
            <v>Non</v>
          </cell>
          <cell r="II111" t="str">
            <v>Non</v>
          </cell>
          <cell r="IO111">
            <v>0</v>
          </cell>
          <cell r="IP111">
            <v>0</v>
          </cell>
          <cell r="IQ111">
            <v>0</v>
          </cell>
          <cell r="IR111">
            <v>0</v>
          </cell>
          <cell r="IS111">
            <v>0</v>
          </cell>
          <cell r="IT111">
            <v>1</v>
          </cell>
          <cell r="IU111">
            <v>0</v>
          </cell>
          <cell r="IW111">
            <v>0</v>
          </cell>
          <cell r="IX111">
            <v>0</v>
          </cell>
          <cell r="IY111">
            <v>0</v>
          </cell>
          <cell r="IZ111">
            <v>0</v>
          </cell>
          <cell r="JA111">
            <v>0</v>
          </cell>
          <cell r="JB111">
            <v>1</v>
          </cell>
          <cell r="JC111">
            <v>0</v>
          </cell>
          <cell r="JE111">
            <v>1</v>
          </cell>
          <cell r="JF111">
            <v>0</v>
          </cell>
          <cell r="JG111">
            <v>0</v>
          </cell>
          <cell r="JH111">
            <v>0</v>
          </cell>
          <cell r="JI111">
            <v>0</v>
          </cell>
          <cell r="JJ111">
            <v>0</v>
          </cell>
          <cell r="JK111">
            <v>0</v>
          </cell>
          <cell r="JL111">
            <v>0</v>
          </cell>
          <cell r="JO111" t="str">
            <v>Pas d’école primaire fonctionnelle</v>
          </cell>
          <cell r="KD111">
            <v>1</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V111">
            <v>1</v>
          </cell>
          <cell r="KW111">
            <v>0</v>
          </cell>
          <cell r="KX111">
            <v>1</v>
          </cell>
          <cell r="KY111">
            <v>1</v>
          </cell>
          <cell r="KZ111">
            <v>0</v>
          </cell>
          <cell r="LA111">
            <v>0</v>
          </cell>
          <cell r="LD111">
            <v>0</v>
          </cell>
          <cell r="LE111">
            <v>0</v>
          </cell>
          <cell r="LG111">
            <v>0</v>
          </cell>
          <cell r="LH111">
            <v>0</v>
          </cell>
          <cell r="LI111">
            <v>0</v>
          </cell>
          <cell r="LJ111">
            <v>0</v>
          </cell>
          <cell r="LK111">
            <v>1</v>
          </cell>
          <cell r="LL111">
            <v>0</v>
          </cell>
          <cell r="LM111">
            <v>0</v>
          </cell>
          <cell r="LN111">
            <v>0</v>
          </cell>
          <cell r="LQ111">
            <v>1</v>
          </cell>
          <cell r="LR111">
            <v>1</v>
          </cell>
          <cell r="LS111">
            <v>0</v>
          </cell>
          <cell r="LT111">
            <v>1</v>
          </cell>
          <cell r="LU111">
            <v>0</v>
          </cell>
          <cell r="LV111">
            <v>0</v>
          </cell>
          <cell r="LW111">
            <v>0</v>
          </cell>
          <cell r="LX111">
            <v>0</v>
          </cell>
          <cell r="LY111">
            <v>0</v>
          </cell>
          <cell r="LZ111">
            <v>0</v>
          </cell>
          <cell r="MA111">
            <v>0</v>
          </cell>
          <cell r="MB111">
            <v>0</v>
          </cell>
          <cell r="MC111">
            <v>0</v>
          </cell>
          <cell r="MD111">
            <v>0</v>
          </cell>
          <cell r="MG111">
            <v>1</v>
          </cell>
          <cell r="MH111">
            <v>1</v>
          </cell>
          <cell r="MI111">
            <v>0</v>
          </cell>
          <cell r="MJ111">
            <v>0</v>
          </cell>
          <cell r="MK111">
            <v>1</v>
          </cell>
          <cell r="ML111">
            <v>0</v>
          </cell>
          <cell r="MM111">
            <v>0</v>
          </cell>
          <cell r="MN111">
            <v>0</v>
          </cell>
          <cell r="MO111">
            <v>0</v>
          </cell>
          <cell r="MP111">
            <v>0</v>
          </cell>
          <cell r="MQ111">
            <v>0</v>
          </cell>
          <cell r="MR111">
            <v>0</v>
          </cell>
          <cell r="MS111">
            <v>0</v>
          </cell>
          <cell r="MT111">
            <v>0</v>
          </cell>
          <cell r="MU111">
            <v>0</v>
          </cell>
          <cell r="NH111">
            <v>1</v>
          </cell>
          <cell r="NN111">
            <v>3.4</v>
          </cell>
          <cell r="QR111">
            <v>12</v>
          </cell>
          <cell r="QS111">
            <v>29</v>
          </cell>
        </row>
        <row r="112">
          <cell r="F112" t="str">
            <v>Oui</v>
          </cell>
          <cell r="I112">
            <v>0</v>
          </cell>
          <cell r="AM112">
            <v>45108</v>
          </cell>
          <cell r="AN112" t="str">
            <v>Oui</v>
          </cell>
          <cell r="AQ112" t="str">
            <v>Déplacé interne</v>
          </cell>
          <cell r="BE112">
            <v>1</v>
          </cell>
          <cell r="BF112">
            <v>0</v>
          </cell>
          <cell r="BH112">
            <v>0</v>
          </cell>
          <cell r="BI112">
            <v>3</v>
          </cell>
          <cell r="BK112">
            <v>5</v>
          </cell>
          <cell r="BL112">
            <v>0</v>
          </cell>
          <cell r="BN112">
            <v>1</v>
          </cell>
          <cell r="BO112">
            <v>1</v>
          </cell>
          <cell r="BQ112">
            <v>0</v>
          </cell>
          <cell r="BR112">
            <v>0</v>
          </cell>
          <cell r="CC112">
            <v>11</v>
          </cell>
          <cell r="CF112">
            <v>11</v>
          </cell>
          <cell r="DE112" t="str">
            <v>Travail journalier</v>
          </cell>
          <cell r="DG112" t="str">
            <v>Non</v>
          </cell>
          <cell r="DI112" t="str">
            <v>Non</v>
          </cell>
          <cell r="DJ112" t="str">
            <v>Les produits sur le marché sont trop chers pour le ménage</v>
          </cell>
          <cell r="DL112" t="str">
            <v>Oui</v>
          </cell>
          <cell r="DO112">
            <v>0</v>
          </cell>
          <cell r="DP112">
            <v>0</v>
          </cell>
          <cell r="DQ112">
            <v>0</v>
          </cell>
          <cell r="DR112">
            <v>0</v>
          </cell>
          <cell r="DS112">
            <v>1</v>
          </cell>
          <cell r="DT112">
            <v>0</v>
          </cell>
          <cell r="DU112">
            <v>0</v>
          </cell>
          <cell r="DV112">
            <v>1</v>
          </cell>
          <cell r="DW112">
            <v>0</v>
          </cell>
          <cell r="DX112">
            <v>0</v>
          </cell>
          <cell r="DY112">
            <v>0</v>
          </cell>
          <cell r="DZ112">
            <v>0</v>
          </cell>
          <cell r="EA112">
            <v>0</v>
          </cell>
          <cell r="EB112">
            <v>0</v>
          </cell>
          <cell r="EC112">
            <v>0</v>
          </cell>
          <cell r="ED112">
            <v>0</v>
          </cell>
          <cell r="EF112">
            <v>0</v>
          </cell>
          <cell r="EI112">
            <v>1</v>
          </cell>
          <cell r="EJ112">
            <v>1</v>
          </cell>
          <cell r="EK112">
            <v>2</v>
          </cell>
          <cell r="EL112">
            <v>2</v>
          </cell>
          <cell r="FP112" t="str">
            <v>Sur une parcelle ou un abri qui lui appartient</v>
          </cell>
          <cell r="FR112" t="str">
            <v>Maison (construction non-durable délabrée)</v>
          </cell>
          <cell r="FU112" t="str">
            <v>Non</v>
          </cell>
          <cell r="GE112" t="str">
            <v>Non</v>
          </cell>
          <cell r="GH112" t="str">
            <v>Source améliorée (c'est-à-dire protégée de l'extérieur, p.ex. eau courante/robinet, puits creusé couvert, puits à pompe/forage, camion-citerne/charrette avec citerne, Kiosque/échoppe/boutique à eau, eau en bouteille; eau en sachet, etc. et eau de pluie)</v>
          </cell>
          <cell r="GK112" t="str">
            <v>Oui</v>
          </cell>
          <cell r="GL112" t="str">
            <v>Oui</v>
          </cell>
          <cell r="GM112" t="str">
            <v>Oui</v>
          </cell>
          <cell r="GN112" t="str">
            <v>Oui</v>
          </cell>
          <cell r="GO112" t="str">
            <v>De 31 minutes à 2 heures</v>
          </cell>
          <cell r="GQ112">
            <v>0</v>
          </cell>
          <cell r="GR112">
            <v>0</v>
          </cell>
          <cell r="GS112">
            <v>0</v>
          </cell>
          <cell r="GT112">
            <v>0</v>
          </cell>
          <cell r="GU112">
            <v>0</v>
          </cell>
          <cell r="GV112">
            <v>1</v>
          </cell>
          <cell r="GW112">
            <v>0</v>
          </cell>
          <cell r="GX112">
            <v>0</v>
          </cell>
          <cell r="GY112">
            <v>1</v>
          </cell>
          <cell r="GZ112">
            <v>0</v>
          </cell>
          <cell r="HA112">
            <v>0</v>
          </cell>
          <cell r="HB112">
            <v>0</v>
          </cell>
          <cell r="HM112" t="str">
            <v>Non</v>
          </cell>
          <cell r="HO112" t="str">
            <v>Pas d'installation sanitaire/défécation à l'air libre</v>
          </cell>
          <cell r="HU112" t="str">
            <v>Reste à la maison / se soigne soi-même</v>
          </cell>
          <cell r="HW112" t="str">
            <v>Reste à la maison / se soigne soi-même</v>
          </cell>
          <cell r="HY112" t="str">
            <v>Moins de 1 heure</v>
          </cell>
          <cell r="HZ112" t="str">
            <v>Non</v>
          </cell>
          <cell r="IB112" t="str">
            <v>Oui</v>
          </cell>
          <cell r="IC112" t="str">
            <v>Oui</v>
          </cell>
          <cell r="ID112" t="str">
            <v>Oui</v>
          </cell>
          <cell r="IG112" t="str">
            <v>Non</v>
          </cell>
          <cell r="II112" t="str">
            <v>Non</v>
          </cell>
          <cell r="IO112">
            <v>0</v>
          </cell>
          <cell r="IP112">
            <v>0</v>
          </cell>
          <cell r="IQ112">
            <v>0</v>
          </cell>
          <cell r="IR112">
            <v>0</v>
          </cell>
          <cell r="IS112">
            <v>0</v>
          </cell>
          <cell r="IT112">
            <v>1</v>
          </cell>
          <cell r="IU112">
            <v>0</v>
          </cell>
          <cell r="IW112">
            <v>0</v>
          </cell>
          <cell r="IX112">
            <v>0</v>
          </cell>
          <cell r="IY112">
            <v>0</v>
          </cell>
          <cell r="IZ112">
            <v>0</v>
          </cell>
          <cell r="JA112">
            <v>0</v>
          </cell>
          <cell r="JB112">
            <v>1</v>
          </cell>
          <cell r="JC112">
            <v>0</v>
          </cell>
          <cell r="JE112">
            <v>1</v>
          </cell>
          <cell r="JF112">
            <v>0</v>
          </cell>
          <cell r="JG112">
            <v>0</v>
          </cell>
          <cell r="JH112">
            <v>0</v>
          </cell>
          <cell r="JI112">
            <v>0</v>
          </cell>
          <cell r="JJ112">
            <v>0</v>
          </cell>
          <cell r="JK112">
            <v>0</v>
          </cell>
          <cell r="JL112">
            <v>0</v>
          </cell>
          <cell r="JO112" t="str">
            <v>Moins de 1 heure</v>
          </cell>
          <cell r="JP112" t="str">
            <v>Non</v>
          </cell>
          <cell r="JS112" t="str">
            <v>Tous</v>
          </cell>
          <cell r="JU112" t="str">
            <v>Tous</v>
          </cell>
          <cell r="KD112">
            <v>1</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V112">
            <v>1</v>
          </cell>
          <cell r="KW112">
            <v>0</v>
          </cell>
          <cell r="KX112">
            <v>0</v>
          </cell>
          <cell r="KY112">
            <v>1</v>
          </cell>
          <cell r="KZ112">
            <v>0</v>
          </cell>
          <cell r="LA112">
            <v>0</v>
          </cell>
          <cell r="LD112">
            <v>0</v>
          </cell>
          <cell r="LE112">
            <v>1</v>
          </cell>
          <cell r="LG112">
            <v>0</v>
          </cell>
          <cell r="LH112">
            <v>0</v>
          </cell>
          <cell r="LI112">
            <v>0</v>
          </cell>
          <cell r="LJ112">
            <v>0</v>
          </cell>
          <cell r="LK112">
            <v>0</v>
          </cell>
          <cell r="LL112">
            <v>0</v>
          </cell>
          <cell r="LM112">
            <v>0</v>
          </cell>
          <cell r="LN112">
            <v>0</v>
          </cell>
          <cell r="LQ112">
            <v>0</v>
          </cell>
          <cell r="LR112">
            <v>1</v>
          </cell>
          <cell r="LS112">
            <v>0</v>
          </cell>
          <cell r="LT112">
            <v>0</v>
          </cell>
          <cell r="LU112">
            <v>0</v>
          </cell>
          <cell r="LV112">
            <v>0</v>
          </cell>
          <cell r="LW112">
            <v>0</v>
          </cell>
          <cell r="LX112">
            <v>1</v>
          </cell>
          <cell r="LY112">
            <v>0</v>
          </cell>
          <cell r="LZ112">
            <v>0</v>
          </cell>
          <cell r="MA112">
            <v>0</v>
          </cell>
          <cell r="MB112">
            <v>0</v>
          </cell>
          <cell r="MC112">
            <v>0</v>
          </cell>
          <cell r="MD112">
            <v>0</v>
          </cell>
          <cell r="MG112">
            <v>0</v>
          </cell>
          <cell r="MH112">
            <v>1</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NH112">
            <v>1</v>
          </cell>
          <cell r="NN112">
            <v>4.3</v>
          </cell>
          <cell r="QR112">
            <v>22</v>
          </cell>
          <cell r="QS112">
            <v>42</v>
          </cell>
        </row>
        <row r="113">
          <cell r="F113" t="str">
            <v>Oui</v>
          </cell>
          <cell r="I113">
            <v>0</v>
          </cell>
          <cell r="AM113">
            <v>45108</v>
          </cell>
          <cell r="AN113" t="str">
            <v>Oui</v>
          </cell>
          <cell r="AQ113" t="str">
            <v>Déplacé interne</v>
          </cell>
          <cell r="BE113">
            <v>0</v>
          </cell>
          <cell r="BF113">
            <v>0</v>
          </cell>
          <cell r="BH113">
            <v>0</v>
          </cell>
          <cell r="BI113">
            <v>0</v>
          </cell>
          <cell r="BK113">
            <v>3</v>
          </cell>
          <cell r="BL113">
            <v>2</v>
          </cell>
          <cell r="BN113">
            <v>1</v>
          </cell>
          <cell r="BO113">
            <v>1</v>
          </cell>
          <cell r="BQ113">
            <v>0</v>
          </cell>
          <cell r="BR113">
            <v>0</v>
          </cell>
          <cell r="CC113">
            <v>7</v>
          </cell>
          <cell r="CF113">
            <v>7</v>
          </cell>
          <cell r="DE113" t="str">
            <v>Travail journalier</v>
          </cell>
          <cell r="DG113" t="str">
            <v>Non</v>
          </cell>
          <cell r="DI113" t="str">
            <v>Oui</v>
          </cell>
          <cell r="DL113" t="str">
            <v>Non</v>
          </cell>
          <cell r="DO113">
            <v>0</v>
          </cell>
          <cell r="DP113">
            <v>0</v>
          </cell>
          <cell r="DQ113">
            <v>0</v>
          </cell>
          <cell r="DR113">
            <v>1</v>
          </cell>
          <cell r="DS113">
            <v>1</v>
          </cell>
          <cell r="DT113">
            <v>0</v>
          </cell>
          <cell r="DU113">
            <v>0</v>
          </cell>
          <cell r="DV113">
            <v>0</v>
          </cell>
          <cell r="DW113">
            <v>0</v>
          </cell>
          <cell r="DX113">
            <v>0</v>
          </cell>
          <cell r="DY113">
            <v>0</v>
          </cell>
          <cell r="DZ113">
            <v>0</v>
          </cell>
          <cell r="EA113">
            <v>0</v>
          </cell>
          <cell r="EB113">
            <v>0</v>
          </cell>
          <cell r="EC113">
            <v>0</v>
          </cell>
          <cell r="ED113">
            <v>0</v>
          </cell>
          <cell r="EF113">
            <v>5</v>
          </cell>
          <cell r="EI113">
            <v>2</v>
          </cell>
          <cell r="EJ113">
            <v>2</v>
          </cell>
          <cell r="EK113">
            <v>2</v>
          </cell>
          <cell r="EL113">
            <v>2</v>
          </cell>
          <cell r="FP113" t="str">
            <v>En famille d'accueil</v>
          </cell>
          <cell r="FR113" t="str">
            <v>Abri d'urgence (non-durable, construit à partir des matériaux disponibles en urgence)</v>
          </cell>
          <cell r="FU113" t="str">
            <v>Non</v>
          </cell>
          <cell r="GE113" t="str">
            <v>Non</v>
          </cell>
          <cell r="GH113" t="str">
            <v>Eau de surface (p.ex. rivière, barrage, lac, mare, courant, canal, système d’irrigation, etc.)</v>
          </cell>
          <cell r="GK113" t="str">
            <v>Oui</v>
          </cell>
          <cell r="GL113" t="str">
            <v>Oui</v>
          </cell>
          <cell r="GM113" t="str">
            <v>Oui</v>
          </cell>
          <cell r="GN113" t="str">
            <v>Oui</v>
          </cell>
          <cell r="GO113" t="str">
            <v>Moins de 30 minutes</v>
          </cell>
          <cell r="GQ113">
            <v>0</v>
          </cell>
          <cell r="GR113">
            <v>0</v>
          </cell>
          <cell r="GS113">
            <v>0</v>
          </cell>
          <cell r="GT113">
            <v>0</v>
          </cell>
          <cell r="GU113">
            <v>0</v>
          </cell>
          <cell r="GV113">
            <v>0</v>
          </cell>
          <cell r="GW113">
            <v>0</v>
          </cell>
          <cell r="GX113">
            <v>0</v>
          </cell>
          <cell r="GY113">
            <v>1</v>
          </cell>
          <cell r="GZ113">
            <v>0</v>
          </cell>
          <cell r="HA113">
            <v>0</v>
          </cell>
          <cell r="HB113">
            <v>0</v>
          </cell>
          <cell r="HM113" t="str">
            <v>Non</v>
          </cell>
          <cell r="HO113" t="str">
            <v>Pas d'installation sanitaire/défécation à l'air libre</v>
          </cell>
          <cell r="HU113" t="str">
            <v>Structure de santé (centre, clinique, hôpital, etc.)</v>
          </cell>
          <cell r="HW113" t="str">
            <v>Structure de santé (centre, clinique, hôpital, etc.)</v>
          </cell>
          <cell r="HY113" t="str">
            <v>Entre 1 heure et 2 heures</v>
          </cell>
          <cell r="HZ113" t="str">
            <v>Non</v>
          </cell>
          <cell r="IG113" t="str">
            <v>Non</v>
          </cell>
          <cell r="II113" t="str">
            <v>Non</v>
          </cell>
          <cell r="IO113">
            <v>0</v>
          </cell>
          <cell r="IP113">
            <v>0</v>
          </cell>
          <cell r="IQ113">
            <v>0</v>
          </cell>
          <cell r="IR113">
            <v>0</v>
          </cell>
          <cell r="IS113">
            <v>0</v>
          </cell>
          <cell r="IT113">
            <v>1</v>
          </cell>
          <cell r="IU113">
            <v>0</v>
          </cell>
          <cell r="IW113">
            <v>0</v>
          </cell>
          <cell r="IX113">
            <v>0</v>
          </cell>
          <cell r="IY113">
            <v>0</v>
          </cell>
          <cell r="IZ113">
            <v>0</v>
          </cell>
          <cell r="JA113">
            <v>0</v>
          </cell>
          <cell r="JB113">
            <v>1</v>
          </cell>
          <cell r="JC113">
            <v>0</v>
          </cell>
          <cell r="JE113">
            <v>1</v>
          </cell>
          <cell r="JF113">
            <v>0</v>
          </cell>
          <cell r="JG113">
            <v>0</v>
          </cell>
          <cell r="JH113">
            <v>0</v>
          </cell>
          <cell r="JI113">
            <v>0</v>
          </cell>
          <cell r="JJ113">
            <v>0</v>
          </cell>
          <cell r="JK113">
            <v>0</v>
          </cell>
          <cell r="JL113">
            <v>0</v>
          </cell>
          <cell r="JO113" t="str">
            <v>Pas d’école primaire fonctionnelle</v>
          </cell>
          <cell r="KD113">
            <v>1</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V113">
            <v>1</v>
          </cell>
          <cell r="KW113">
            <v>0</v>
          </cell>
          <cell r="KX113">
            <v>1</v>
          </cell>
          <cell r="KY113">
            <v>1</v>
          </cell>
          <cell r="KZ113">
            <v>0</v>
          </cell>
          <cell r="LA113">
            <v>0</v>
          </cell>
          <cell r="LD113">
            <v>0</v>
          </cell>
          <cell r="LE113">
            <v>0</v>
          </cell>
          <cell r="LG113">
            <v>0</v>
          </cell>
          <cell r="LH113">
            <v>0</v>
          </cell>
          <cell r="LI113">
            <v>0</v>
          </cell>
          <cell r="LJ113">
            <v>0</v>
          </cell>
          <cell r="LK113">
            <v>1</v>
          </cell>
          <cell r="LL113">
            <v>0</v>
          </cell>
          <cell r="LM113">
            <v>0</v>
          </cell>
          <cell r="LN113">
            <v>0</v>
          </cell>
          <cell r="LQ113">
            <v>1</v>
          </cell>
          <cell r="LR113">
            <v>1</v>
          </cell>
          <cell r="LS113">
            <v>0</v>
          </cell>
          <cell r="LT113">
            <v>1</v>
          </cell>
          <cell r="LU113">
            <v>0</v>
          </cell>
          <cell r="LV113">
            <v>0</v>
          </cell>
          <cell r="LW113">
            <v>0</v>
          </cell>
          <cell r="LX113">
            <v>0</v>
          </cell>
          <cell r="LY113">
            <v>0</v>
          </cell>
          <cell r="LZ113">
            <v>0</v>
          </cell>
          <cell r="MA113">
            <v>0</v>
          </cell>
          <cell r="MB113">
            <v>0</v>
          </cell>
          <cell r="MC113">
            <v>0</v>
          </cell>
          <cell r="MD113">
            <v>0</v>
          </cell>
          <cell r="MG113">
            <v>1</v>
          </cell>
          <cell r="MH113">
            <v>1</v>
          </cell>
          <cell r="MI113">
            <v>0</v>
          </cell>
          <cell r="MJ113">
            <v>0</v>
          </cell>
          <cell r="MK113">
            <v>1</v>
          </cell>
          <cell r="ML113">
            <v>0</v>
          </cell>
          <cell r="MM113">
            <v>0</v>
          </cell>
          <cell r="MN113">
            <v>0</v>
          </cell>
          <cell r="MO113">
            <v>0</v>
          </cell>
          <cell r="MP113">
            <v>0</v>
          </cell>
          <cell r="MQ113">
            <v>0</v>
          </cell>
          <cell r="MR113">
            <v>0</v>
          </cell>
          <cell r="MS113">
            <v>0</v>
          </cell>
          <cell r="MT113">
            <v>0</v>
          </cell>
          <cell r="MU113">
            <v>0</v>
          </cell>
          <cell r="NH113">
            <v>1</v>
          </cell>
          <cell r="NN113">
            <v>2.7</v>
          </cell>
          <cell r="QR113">
            <v>12</v>
          </cell>
          <cell r="QS113">
            <v>28</v>
          </cell>
        </row>
        <row r="114">
          <cell r="F114" t="str">
            <v>Oui</v>
          </cell>
          <cell r="I114">
            <v>0</v>
          </cell>
          <cell r="AM114">
            <v>45108</v>
          </cell>
          <cell r="AN114" t="str">
            <v>Oui</v>
          </cell>
          <cell r="AQ114" t="str">
            <v>Déplacé interne</v>
          </cell>
          <cell r="BE114">
            <v>0</v>
          </cell>
          <cell r="BF114">
            <v>0</v>
          </cell>
          <cell r="BH114">
            <v>2</v>
          </cell>
          <cell r="BI114">
            <v>0</v>
          </cell>
          <cell r="BK114">
            <v>3</v>
          </cell>
          <cell r="BL114">
            <v>5</v>
          </cell>
          <cell r="BN114">
            <v>1</v>
          </cell>
          <cell r="BO114">
            <v>1</v>
          </cell>
          <cell r="BQ114">
            <v>0</v>
          </cell>
          <cell r="BR114">
            <v>0</v>
          </cell>
          <cell r="CC114">
            <v>12</v>
          </cell>
          <cell r="CF114">
            <v>12</v>
          </cell>
          <cell r="DE114" t="str">
            <v>Travail journalier</v>
          </cell>
          <cell r="DG114" t="str">
            <v>Oui</v>
          </cell>
          <cell r="DI114" t="str">
            <v>Non</v>
          </cell>
          <cell r="DJ114" t="str">
            <v>Les produits sur le marché sont trop chers pour le ménage</v>
          </cell>
          <cell r="DL114" t="str">
            <v>Non</v>
          </cell>
          <cell r="DO114">
            <v>0</v>
          </cell>
          <cell r="DP114">
            <v>0</v>
          </cell>
          <cell r="DQ114">
            <v>0</v>
          </cell>
          <cell r="DR114">
            <v>0</v>
          </cell>
          <cell r="DS114">
            <v>1</v>
          </cell>
          <cell r="DT114">
            <v>1</v>
          </cell>
          <cell r="DU114">
            <v>0</v>
          </cell>
          <cell r="DV114">
            <v>0</v>
          </cell>
          <cell r="DW114">
            <v>0</v>
          </cell>
          <cell r="DX114">
            <v>0</v>
          </cell>
          <cell r="DY114">
            <v>0</v>
          </cell>
          <cell r="DZ114">
            <v>0</v>
          </cell>
          <cell r="EA114">
            <v>0</v>
          </cell>
          <cell r="EB114">
            <v>0</v>
          </cell>
          <cell r="EC114">
            <v>0</v>
          </cell>
          <cell r="ED114">
            <v>0</v>
          </cell>
          <cell r="EF114">
            <v>0</v>
          </cell>
          <cell r="EI114">
            <v>1</v>
          </cell>
          <cell r="EJ114">
            <v>1</v>
          </cell>
          <cell r="EK114">
            <v>2</v>
          </cell>
          <cell r="EL114">
            <v>2</v>
          </cell>
          <cell r="FP114" t="str">
            <v>Sur une parcelle ou un abri qui lui appartient</v>
          </cell>
          <cell r="FR114" t="str">
            <v>Maison (construction non-durable délabrée)</v>
          </cell>
          <cell r="FU114" t="str">
            <v>Non</v>
          </cell>
          <cell r="GE114" t="str">
            <v>Ne sait pas</v>
          </cell>
          <cell r="GH114" t="str">
            <v>Source améliorée (c'est-à-dire protégée de l'extérieur, p.ex. eau courante/robinet, puits creusé couvert, puits à pompe/forage, camion-citerne/charrette avec citerne, Kiosque/échoppe/boutique à eau, eau en bouteille; eau en sachet, etc. et eau de pluie)</v>
          </cell>
          <cell r="GK114" t="str">
            <v>Oui</v>
          </cell>
          <cell r="GL114" t="str">
            <v>Oui</v>
          </cell>
          <cell r="GM114" t="str">
            <v>Oui</v>
          </cell>
          <cell r="GN114" t="str">
            <v>Oui</v>
          </cell>
          <cell r="GO114" t="str">
            <v>De 31 minutes à 2 heures</v>
          </cell>
          <cell r="GQ114">
            <v>0</v>
          </cell>
          <cell r="GR114">
            <v>0</v>
          </cell>
          <cell r="GS114">
            <v>0</v>
          </cell>
          <cell r="GT114">
            <v>0</v>
          </cell>
          <cell r="GU114">
            <v>0</v>
          </cell>
          <cell r="GV114">
            <v>1</v>
          </cell>
          <cell r="GW114">
            <v>0</v>
          </cell>
          <cell r="GX114">
            <v>0</v>
          </cell>
          <cell r="GY114">
            <v>1</v>
          </cell>
          <cell r="GZ114">
            <v>0</v>
          </cell>
          <cell r="HA114">
            <v>0</v>
          </cell>
          <cell r="HB114">
            <v>0</v>
          </cell>
          <cell r="HM114" t="str">
            <v>Non</v>
          </cell>
          <cell r="HO114" t="str">
            <v>Installation sanitaire non-améliorée (c’est-à-dire qui n'empêchent pas le contact extérieur avec les excréments, p.ex. latrine à fosse ouverte/sans dalle, latrines traditionnelles, etc.)</v>
          </cell>
          <cell r="HQ114" t="str">
            <v>Non</v>
          </cell>
          <cell r="HR114" t="str">
            <v>Non</v>
          </cell>
          <cell r="HU114" t="str">
            <v>Reste à la maison / se soigne soi-même</v>
          </cell>
          <cell r="HW114" t="str">
            <v>Reste à la maison / se soigne soi-même</v>
          </cell>
          <cell r="HY114" t="str">
            <v>Moins de 1 heure</v>
          </cell>
          <cell r="HZ114" t="str">
            <v>Non</v>
          </cell>
          <cell r="IB114" t="str">
            <v>Non</v>
          </cell>
          <cell r="IC114" t="str">
            <v>Oui</v>
          </cell>
          <cell r="ID114" t="str">
            <v>Non</v>
          </cell>
          <cell r="IG114" t="str">
            <v>Non</v>
          </cell>
          <cell r="II114" t="str">
            <v>Non</v>
          </cell>
          <cell r="IO114">
            <v>0</v>
          </cell>
          <cell r="IP114">
            <v>0</v>
          </cell>
          <cell r="IQ114">
            <v>0</v>
          </cell>
          <cell r="IR114">
            <v>0</v>
          </cell>
          <cell r="IS114">
            <v>0</v>
          </cell>
          <cell r="IT114">
            <v>1</v>
          </cell>
          <cell r="IU114">
            <v>0</v>
          </cell>
          <cell r="IW114">
            <v>0</v>
          </cell>
          <cell r="IX114">
            <v>0</v>
          </cell>
          <cell r="IY114">
            <v>0</v>
          </cell>
          <cell r="IZ114">
            <v>0</v>
          </cell>
          <cell r="JA114">
            <v>0</v>
          </cell>
          <cell r="JB114">
            <v>1</v>
          </cell>
          <cell r="JC114">
            <v>0</v>
          </cell>
          <cell r="JE114">
            <v>1</v>
          </cell>
          <cell r="JF114">
            <v>0</v>
          </cell>
          <cell r="JG114">
            <v>0</v>
          </cell>
          <cell r="JH114">
            <v>0</v>
          </cell>
          <cell r="JI114">
            <v>0</v>
          </cell>
          <cell r="JJ114">
            <v>0</v>
          </cell>
          <cell r="JK114">
            <v>0</v>
          </cell>
          <cell r="JL114">
            <v>0</v>
          </cell>
          <cell r="JO114" t="str">
            <v>Moins de 1 heure</v>
          </cell>
          <cell r="JP114" t="str">
            <v>Non</v>
          </cell>
          <cell r="JS114" t="str">
            <v>Aucun</v>
          </cell>
          <cell r="JT114" t="str">
            <v>Aucune</v>
          </cell>
          <cell r="JU114" t="str">
            <v>Aucun</v>
          </cell>
          <cell r="JV114" t="str">
            <v>Aucune</v>
          </cell>
          <cell r="JZ114" t="str">
            <v>Ecole trop éloignée</v>
          </cell>
          <cell r="KD114">
            <v>1</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V114">
            <v>1</v>
          </cell>
          <cell r="KW114">
            <v>0</v>
          </cell>
          <cell r="KX114">
            <v>0</v>
          </cell>
          <cell r="KY114">
            <v>1</v>
          </cell>
          <cell r="KZ114">
            <v>0</v>
          </cell>
          <cell r="LA114">
            <v>0</v>
          </cell>
          <cell r="LD114">
            <v>0</v>
          </cell>
          <cell r="LE114">
            <v>1</v>
          </cell>
          <cell r="LG114">
            <v>0</v>
          </cell>
          <cell r="LH114">
            <v>0</v>
          </cell>
          <cell r="LI114">
            <v>0</v>
          </cell>
          <cell r="LJ114">
            <v>0</v>
          </cell>
          <cell r="LK114">
            <v>0</v>
          </cell>
          <cell r="LL114">
            <v>0</v>
          </cell>
          <cell r="LM114">
            <v>0</v>
          </cell>
          <cell r="LN114">
            <v>0</v>
          </cell>
          <cell r="LQ114">
            <v>0</v>
          </cell>
          <cell r="LR114">
            <v>1</v>
          </cell>
          <cell r="LS114">
            <v>0</v>
          </cell>
          <cell r="LT114">
            <v>0</v>
          </cell>
          <cell r="LU114">
            <v>0</v>
          </cell>
          <cell r="LV114">
            <v>0</v>
          </cell>
          <cell r="LW114">
            <v>0</v>
          </cell>
          <cell r="LX114">
            <v>1</v>
          </cell>
          <cell r="LY114">
            <v>0</v>
          </cell>
          <cell r="LZ114">
            <v>0</v>
          </cell>
          <cell r="MA114">
            <v>0</v>
          </cell>
          <cell r="MB114">
            <v>0</v>
          </cell>
          <cell r="MC114">
            <v>0</v>
          </cell>
          <cell r="MD114">
            <v>0</v>
          </cell>
          <cell r="MG114">
            <v>0</v>
          </cell>
          <cell r="MH114">
            <v>1</v>
          </cell>
          <cell r="MI114">
            <v>0</v>
          </cell>
          <cell r="MJ114">
            <v>0</v>
          </cell>
          <cell r="MK114">
            <v>0</v>
          </cell>
          <cell r="ML114">
            <v>0</v>
          </cell>
          <cell r="MM114">
            <v>0</v>
          </cell>
          <cell r="MN114">
            <v>0</v>
          </cell>
          <cell r="MO114">
            <v>0</v>
          </cell>
          <cell r="MP114">
            <v>0</v>
          </cell>
          <cell r="MQ114">
            <v>0</v>
          </cell>
          <cell r="MR114">
            <v>0</v>
          </cell>
          <cell r="MS114">
            <v>0</v>
          </cell>
          <cell r="MT114">
            <v>0</v>
          </cell>
          <cell r="MU114">
            <v>0</v>
          </cell>
          <cell r="NH114">
            <v>1</v>
          </cell>
          <cell r="NN114">
            <v>3.6</v>
          </cell>
          <cell r="QR114">
            <v>19</v>
          </cell>
          <cell r="QS114">
            <v>44</v>
          </cell>
        </row>
        <row r="115">
          <cell r="F115" t="str">
            <v>Oui</v>
          </cell>
          <cell r="I115">
            <v>0</v>
          </cell>
          <cell r="AM115">
            <v>45108</v>
          </cell>
          <cell r="AN115" t="str">
            <v>Oui</v>
          </cell>
          <cell r="AQ115" t="str">
            <v>Déplacé interne</v>
          </cell>
          <cell r="BE115">
            <v>0</v>
          </cell>
          <cell r="BF115">
            <v>0</v>
          </cell>
          <cell r="BH115">
            <v>0</v>
          </cell>
          <cell r="BI115">
            <v>0</v>
          </cell>
          <cell r="BK115">
            <v>2</v>
          </cell>
          <cell r="BL115">
            <v>1</v>
          </cell>
          <cell r="BN115">
            <v>1</v>
          </cell>
          <cell r="BO115">
            <v>1</v>
          </cell>
          <cell r="BQ115">
            <v>0</v>
          </cell>
          <cell r="BR115">
            <v>0</v>
          </cell>
          <cell r="CC115">
            <v>5</v>
          </cell>
          <cell r="CF115">
            <v>5</v>
          </cell>
          <cell r="DE115" t="str">
            <v>Travail journalier</v>
          </cell>
          <cell r="DG115" t="str">
            <v>Oui</v>
          </cell>
          <cell r="DI115" t="str">
            <v>Oui</v>
          </cell>
          <cell r="DL115" t="str">
            <v>Non</v>
          </cell>
          <cell r="DO115">
            <v>0</v>
          </cell>
          <cell r="DP115">
            <v>0</v>
          </cell>
          <cell r="DQ115">
            <v>1</v>
          </cell>
          <cell r="DR115">
            <v>1</v>
          </cell>
          <cell r="DS115">
            <v>1</v>
          </cell>
          <cell r="DT115">
            <v>0</v>
          </cell>
          <cell r="DU115">
            <v>0</v>
          </cell>
          <cell r="DV115">
            <v>0</v>
          </cell>
          <cell r="DW115">
            <v>0</v>
          </cell>
          <cell r="DX115">
            <v>0</v>
          </cell>
          <cell r="DY115">
            <v>0</v>
          </cell>
          <cell r="DZ115">
            <v>0</v>
          </cell>
          <cell r="EA115">
            <v>0</v>
          </cell>
          <cell r="EB115">
            <v>0</v>
          </cell>
          <cell r="EC115">
            <v>0</v>
          </cell>
          <cell r="ED115">
            <v>0</v>
          </cell>
          <cell r="EF115">
            <v>5</v>
          </cell>
          <cell r="EI115">
            <v>2</v>
          </cell>
          <cell r="EJ115">
            <v>2</v>
          </cell>
          <cell r="EK115">
            <v>2</v>
          </cell>
          <cell r="EL115">
            <v>1</v>
          </cell>
          <cell r="FP115" t="str">
            <v>En famille d'accueil</v>
          </cell>
          <cell r="FR115" t="str">
            <v>Abri d'urgence (non-durable, construit à partir des matériaux disponibles en urgence)</v>
          </cell>
          <cell r="FU115" t="str">
            <v>Non</v>
          </cell>
          <cell r="GE115" t="str">
            <v>Non</v>
          </cell>
          <cell r="GH115" t="str">
            <v>Eau de surface (p.ex. rivière, barrage, lac, mare, courant, canal, système d’irrigation, etc.)</v>
          </cell>
          <cell r="GK115" t="str">
            <v>Oui</v>
          </cell>
          <cell r="GL115" t="str">
            <v>Oui</v>
          </cell>
          <cell r="GM115" t="str">
            <v>Oui</v>
          </cell>
          <cell r="GN115" t="str">
            <v>Oui</v>
          </cell>
          <cell r="GO115" t="str">
            <v>Moins de 30 minutes</v>
          </cell>
          <cell r="GQ115">
            <v>0</v>
          </cell>
          <cell r="GR115">
            <v>0</v>
          </cell>
          <cell r="GS115">
            <v>0</v>
          </cell>
          <cell r="GT115">
            <v>0</v>
          </cell>
          <cell r="GU115">
            <v>0</v>
          </cell>
          <cell r="GV115">
            <v>0</v>
          </cell>
          <cell r="GW115">
            <v>0</v>
          </cell>
          <cell r="GX115">
            <v>0</v>
          </cell>
          <cell r="GY115">
            <v>1</v>
          </cell>
          <cell r="GZ115">
            <v>1</v>
          </cell>
          <cell r="HA115">
            <v>0</v>
          </cell>
          <cell r="HB115">
            <v>0</v>
          </cell>
          <cell r="HM115" t="str">
            <v>Non</v>
          </cell>
          <cell r="HO115" t="str">
            <v>Pas d'installation sanitaire/défécation à l'air libre</v>
          </cell>
          <cell r="HU115" t="str">
            <v>Structure de santé (centre, clinique, hôpital, etc.)</v>
          </cell>
          <cell r="HW115" t="str">
            <v>Structure de santé (centre, clinique, hôpital, etc.)</v>
          </cell>
          <cell r="HY115" t="str">
            <v>Entre 1 heure et 2 heures</v>
          </cell>
          <cell r="HZ115" t="str">
            <v>Non</v>
          </cell>
          <cell r="IG115" t="str">
            <v>Non</v>
          </cell>
          <cell r="II115" t="str">
            <v>Non</v>
          </cell>
          <cell r="IO115">
            <v>0</v>
          </cell>
          <cell r="IP115">
            <v>0</v>
          </cell>
          <cell r="IQ115">
            <v>0</v>
          </cell>
          <cell r="IR115">
            <v>0</v>
          </cell>
          <cell r="IS115">
            <v>0</v>
          </cell>
          <cell r="IT115">
            <v>1</v>
          </cell>
          <cell r="IU115">
            <v>0</v>
          </cell>
          <cell r="IW115">
            <v>0</v>
          </cell>
          <cell r="IX115">
            <v>0</v>
          </cell>
          <cell r="IY115">
            <v>0</v>
          </cell>
          <cell r="IZ115">
            <v>0</v>
          </cell>
          <cell r="JA115">
            <v>0</v>
          </cell>
          <cell r="JB115">
            <v>1</v>
          </cell>
          <cell r="JC115">
            <v>0</v>
          </cell>
          <cell r="JE115">
            <v>1</v>
          </cell>
          <cell r="JF115">
            <v>0</v>
          </cell>
          <cell r="JG115">
            <v>0</v>
          </cell>
          <cell r="JH115">
            <v>0</v>
          </cell>
          <cell r="JI115">
            <v>0</v>
          </cell>
          <cell r="JJ115">
            <v>0</v>
          </cell>
          <cell r="JK115">
            <v>0</v>
          </cell>
          <cell r="JL115">
            <v>0</v>
          </cell>
          <cell r="JO115" t="str">
            <v>Pas d’école primaire fonctionnelle</v>
          </cell>
          <cell r="KD115">
            <v>1</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V115">
            <v>1</v>
          </cell>
          <cell r="KW115">
            <v>0</v>
          </cell>
          <cell r="KX115">
            <v>1</v>
          </cell>
          <cell r="KY115">
            <v>1</v>
          </cell>
          <cell r="KZ115">
            <v>0</v>
          </cell>
          <cell r="LA115">
            <v>0</v>
          </cell>
          <cell r="LD115">
            <v>0</v>
          </cell>
          <cell r="LE115">
            <v>0</v>
          </cell>
          <cell r="LG115">
            <v>0</v>
          </cell>
          <cell r="LH115">
            <v>0</v>
          </cell>
          <cell r="LI115">
            <v>0</v>
          </cell>
          <cell r="LJ115">
            <v>0</v>
          </cell>
          <cell r="LK115">
            <v>1</v>
          </cell>
          <cell r="LL115">
            <v>0</v>
          </cell>
          <cell r="LM115">
            <v>0</v>
          </cell>
          <cell r="LN115">
            <v>0</v>
          </cell>
          <cell r="LQ115">
            <v>1</v>
          </cell>
          <cell r="LR115">
            <v>1</v>
          </cell>
          <cell r="LS115">
            <v>0</v>
          </cell>
          <cell r="LT115">
            <v>1</v>
          </cell>
          <cell r="LU115">
            <v>0</v>
          </cell>
          <cell r="LV115">
            <v>0</v>
          </cell>
          <cell r="LW115">
            <v>0</v>
          </cell>
          <cell r="LX115">
            <v>0</v>
          </cell>
          <cell r="LY115">
            <v>0</v>
          </cell>
          <cell r="LZ115">
            <v>0</v>
          </cell>
          <cell r="MA115">
            <v>0</v>
          </cell>
          <cell r="MB115">
            <v>0</v>
          </cell>
          <cell r="MC115">
            <v>0</v>
          </cell>
          <cell r="MD115">
            <v>0</v>
          </cell>
          <cell r="MG115">
            <v>1</v>
          </cell>
          <cell r="MH115">
            <v>1</v>
          </cell>
          <cell r="MI115">
            <v>0</v>
          </cell>
          <cell r="MJ115">
            <v>0</v>
          </cell>
          <cell r="MK115">
            <v>1</v>
          </cell>
          <cell r="ML115">
            <v>0</v>
          </cell>
          <cell r="MM115">
            <v>0</v>
          </cell>
          <cell r="MN115">
            <v>0</v>
          </cell>
          <cell r="MO115">
            <v>0</v>
          </cell>
          <cell r="MP115">
            <v>0</v>
          </cell>
          <cell r="MQ115">
            <v>0</v>
          </cell>
          <cell r="MR115">
            <v>0</v>
          </cell>
          <cell r="MS115">
            <v>0</v>
          </cell>
          <cell r="MT115">
            <v>0</v>
          </cell>
          <cell r="MU115">
            <v>0</v>
          </cell>
          <cell r="NH115">
            <v>1</v>
          </cell>
          <cell r="NN115">
            <v>2.2000000000000002</v>
          </cell>
          <cell r="QR115">
            <v>15</v>
          </cell>
          <cell r="QS115">
            <v>26</v>
          </cell>
        </row>
        <row r="116">
          <cell r="F116" t="str">
            <v>Oui</v>
          </cell>
          <cell r="I116">
            <v>0</v>
          </cell>
          <cell r="AM116">
            <v>45108</v>
          </cell>
          <cell r="AN116" t="str">
            <v>Oui</v>
          </cell>
          <cell r="AQ116" t="str">
            <v>Déplacé interne</v>
          </cell>
          <cell r="BE116">
            <v>0</v>
          </cell>
          <cell r="BF116">
            <v>0</v>
          </cell>
          <cell r="BH116">
            <v>0</v>
          </cell>
          <cell r="BI116">
            <v>0</v>
          </cell>
          <cell r="BK116">
            <v>2</v>
          </cell>
          <cell r="BL116">
            <v>2</v>
          </cell>
          <cell r="BN116">
            <v>2</v>
          </cell>
          <cell r="BO116">
            <v>3</v>
          </cell>
          <cell r="BQ116">
            <v>0</v>
          </cell>
          <cell r="BR116">
            <v>0</v>
          </cell>
          <cell r="CC116">
            <v>9</v>
          </cell>
          <cell r="CF116">
            <v>9</v>
          </cell>
          <cell r="DE116" t="str">
            <v>Agriculture de subsistance</v>
          </cell>
          <cell r="DG116" t="str">
            <v>Non</v>
          </cell>
          <cell r="DI116" t="str">
            <v>Non</v>
          </cell>
          <cell r="DJ116" t="str">
            <v>Les produits sur le marché sont trop chers pour le ménage</v>
          </cell>
          <cell r="DL116" t="str">
            <v>Non</v>
          </cell>
          <cell r="DO116">
            <v>0</v>
          </cell>
          <cell r="DP116">
            <v>0</v>
          </cell>
          <cell r="DQ116">
            <v>0</v>
          </cell>
          <cell r="DR116">
            <v>0</v>
          </cell>
          <cell r="DS116">
            <v>1</v>
          </cell>
          <cell r="DT116">
            <v>0</v>
          </cell>
          <cell r="DU116">
            <v>0</v>
          </cell>
          <cell r="DV116">
            <v>0</v>
          </cell>
          <cell r="DW116">
            <v>0</v>
          </cell>
          <cell r="DX116">
            <v>0</v>
          </cell>
          <cell r="DY116">
            <v>0</v>
          </cell>
          <cell r="DZ116">
            <v>0</v>
          </cell>
          <cell r="EA116">
            <v>0</v>
          </cell>
          <cell r="EB116">
            <v>0</v>
          </cell>
          <cell r="EC116">
            <v>0</v>
          </cell>
          <cell r="ED116">
            <v>0</v>
          </cell>
          <cell r="EF116">
            <v>0</v>
          </cell>
          <cell r="EI116">
            <v>1</v>
          </cell>
          <cell r="EJ116">
            <v>1</v>
          </cell>
          <cell r="EK116">
            <v>2</v>
          </cell>
          <cell r="EL116">
            <v>2</v>
          </cell>
          <cell r="FP116" t="str">
            <v>En famille d'accueil</v>
          </cell>
          <cell r="FR116" t="str">
            <v>Maison (construction non-durable délabrée)</v>
          </cell>
          <cell r="FU116" t="str">
            <v>Non</v>
          </cell>
          <cell r="GE116" t="str">
            <v>Non</v>
          </cell>
          <cell r="GH116" t="str">
            <v>Source améliorée (c'est-à-dire protégée de l'extérieur, p.ex. eau courante/robinet, puits creusé couvert, puits à pompe/forage, camion-citerne/charrette avec citerne, Kiosque/échoppe/boutique à eau, eau en bouteille; eau en sachet, etc. et eau de pluie)</v>
          </cell>
          <cell r="GK116" t="str">
            <v>Oui</v>
          </cell>
          <cell r="GL116" t="str">
            <v>Oui</v>
          </cell>
          <cell r="GM116" t="str">
            <v>Oui</v>
          </cell>
          <cell r="GN116" t="str">
            <v>Oui</v>
          </cell>
          <cell r="GO116" t="str">
            <v>De 31 minutes à 2 heures</v>
          </cell>
          <cell r="GQ116">
            <v>0</v>
          </cell>
          <cell r="GR116">
            <v>0</v>
          </cell>
          <cell r="GS116">
            <v>0</v>
          </cell>
          <cell r="GT116">
            <v>0</v>
          </cell>
          <cell r="GU116">
            <v>0</v>
          </cell>
          <cell r="GV116">
            <v>1</v>
          </cell>
          <cell r="GW116">
            <v>0</v>
          </cell>
          <cell r="GX116">
            <v>0</v>
          </cell>
          <cell r="GY116">
            <v>1</v>
          </cell>
          <cell r="GZ116">
            <v>0</v>
          </cell>
          <cell r="HA116">
            <v>0</v>
          </cell>
          <cell r="HB116">
            <v>0</v>
          </cell>
          <cell r="HM116" t="str">
            <v>Non</v>
          </cell>
          <cell r="HO116" t="str">
            <v>Pas d'installation sanitaire/défécation à l'air libre</v>
          </cell>
          <cell r="HU116" t="str">
            <v>Reste à la maison / se soigne soi-même</v>
          </cell>
          <cell r="HW116" t="str">
            <v>Reste à la maison / se soigne soi-même</v>
          </cell>
          <cell r="HY116" t="str">
            <v>Moins de 1 heure</v>
          </cell>
          <cell r="HZ116" t="str">
            <v>Non</v>
          </cell>
          <cell r="IG116" t="str">
            <v>Non</v>
          </cell>
          <cell r="II116" t="str">
            <v>Non</v>
          </cell>
          <cell r="IO116">
            <v>0</v>
          </cell>
          <cell r="IP116">
            <v>0</v>
          </cell>
          <cell r="IQ116">
            <v>0</v>
          </cell>
          <cell r="IR116">
            <v>0</v>
          </cell>
          <cell r="IS116">
            <v>0</v>
          </cell>
          <cell r="IT116">
            <v>1</v>
          </cell>
          <cell r="IU116">
            <v>0</v>
          </cell>
          <cell r="IW116">
            <v>0</v>
          </cell>
          <cell r="IX116">
            <v>0</v>
          </cell>
          <cell r="IY116">
            <v>0</v>
          </cell>
          <cell r="IZ116">
            <v>0</v>
          </cell>
          <cell r="JA116">
            <v>0</v>
          </cell>
          <cell r="JB116">
            <v>1</v>
          </cell>
          <cell r="JC116">
            <v>0</v>
          </cell>
          <cell r="JE116">
            <v>1</v>
          </cell>
          <cell r="JF116">
            <v>0</v>
          </cell>
          <cell r="JG116">
            <v>0</v>
          </cell>
          <cell r="JH116">
            <v>0</v>
          </cell>
          <cell r="JI116">
            <v>0</v>
          </cell>
          <cell r="JJ116">
            <v>0</v>
          </cell>
          <cell r="JK116">
            <v>0</v>
          </cell>
          <cell r="JL116">
            <v>0</v>
          </cell>
          <cell r="JO116" t="str">
            <v>Moins de 1 heure</v>
          </cell>
          <cell r="JP116" t="str">
            <v>Non</v>
          </cell>
          <cell r="JS116" t="str">
            <v>Aucun</v>
          </cell>
          <cell r="JT116" t="str">
            <v>Aucune</v>
          </cell>
          <cell r="JU116" t="str">
            <v>Aucun</v>
          </cell>
          <cell r="JV116" t="str">
            <v>Aucune</v>
          </cell>
          <cell r="JZ116" t="str">
            <v>Interruption suite à un déplacement / retour</v>
          </cell>
          <cell r="KD116">
            <v>1</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V116">
            <v>0</v>
          </cell>
          <cell r="KW116">
            <v>0</v>
          </cell>
          <cell r="KX116">
            <v>0</v>
          </cell>
          <cell r="KY116">
            <v>1</v>
          </cell>
          <cell r="KZ116">
            <v>0</v>
          </cell>
          <cell r="LA116">
            <v>0</v>
          </cell>
          <cell r="LD116">
            <v>0</v>
          </cell>
          <cell r="LE116">
            <v>1</v>
          </cell>
          <cell r="LG116">
            <v>0</v>
          </cell>
          <cell r="LH116">
            <v>0</v>
          </cell>
          <cell r="LI116">
            <v>0</v>
          </cell>
          <cell r="LJ116">
            <v>0</v>
          </cell>
          <cell r="LK116">
            <v>0</v>
          </cell>
          <cell r="LL116">
            <v>0</v>
          </cell>
          <cell r="LM116">
            <v>0</v>
          </cell>
          <cell r="LN116">
            <v>0</v>
          </cell>
          <cell r="LQ116">
            <v>0</v>
          </cell>
          <cell r="LR116">
            <v>1</v>
          </cell>
          <cell r="LS116">
            <v>0</v>
          </cell>
          <cell r="LT116">
            <v>0</v>
          </cell>
          <cell r="LU116">
            <v>0</v>
          </cell>
          <cell r="LV116">
            <v>0</v>
          </cell>
          <cell r="LW116">
            <v>0</v>
          </cell>
          <cell r="LX116">
            <v>0</v>
          </cell>
          <cell r="LY116">
            <v>0</v>
          </cell>
          <cell r="LZ116">
            <v>0</v>
          </cell>
          <cell r="MA116">
            <v>0</v>
          </cell>
          <cell r="MB116">
            <v>0</v>
          </cell>
          <cell r="MC116">
            <v>0</v>
          </cell>
          <cell r="MD116">
            <v>0</v>
          </cell>
          <cell r="MG116">
            <v>0</v>
          </cell>
          <cell r="MH116">
            <v>1</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NH116">
            <v>1</v>
          </cell>
          <cell r="NN116">
            <v>2.6</v>
          </cell>
          <cell r="QR116">
            <v>24</v>
          </cell>
          <cell r="QS116">
            <v>42</v>
          </cell>
        </row>
        <row r="117">
          <cell r="F117" t="str">
            <v>Oui</v>
          </cell>
          <cell r="I117">
            <v>0</v>
          </cell>
          <cell r="AM117">
            <v>45170</v>
          </cell>
          <cell r="AN117" t="str">
            <v>Oui</v>
          </cell>
          <cell r="AQ117" t="str">
            <v>Déplacé interne</v>
          </cell>
          <cell r="BE117">
            <v>0</v>
          </cell>
          <cell r="BF117">
            <v>0</v>
          </cell>
          <cell r="BH117">
            <v>0</v>
          </cell>
          <cell r="BI117">
            <v>2</v>
          </cell>
          <cell r="BK117">
            <v>2</v>
          </cell>
          <cell r="BL117">
            <v>0</v>
          </cell>
          <cell r="BN117">
            <v>1</v>
          </cell>
          <cell r="BO117">
            <v>1</v>
          </cell>
          <cell r="BQ117">
            <v>0</v>
          </cell>
          <cell r="BR117">
            <v>0</v>
          </cell>
          <cell r="CC117">
            <v>6</v>
          </cell>
          <cell r="CF117">
            <v>6</v>
          </cell>
          <cell r="DE117" t="str">
            <v>Travail journalier</v>
          </cell>
          <cell r="DG117" t="str">
            <v>Non</v>
          </cell>
          <cell r="DI117" t="str">
            <v>Oui</v>
          </cell>
          <cell r="DL117" t="str">
            <v>Non</v>
          </cell>
          <cell r="DO117">
            <v>0</v>
          </cell>
          <cell r="DP117">
            <v>0</v>
          </cell>
          <cell r="DQ117">
            <v>1</v>
          </cell>
          <cell r="DR117">
            <v>1</v>
          </cell>
          <cell r="DS117">
            <v>1</v>
          </cell>
          <cell r="DT117">
            <v>0</v>
          </cell>
          <cell r="DU117">
            <v>0</v>
          </cell>
          <cell r="DV117">
            <v>0</v>
          </cell>
          <cell r="DW117">
            <v>0</v>
          </cell>
          <cell r="DX117">
            <v>0</v>
          </cell>
          <cell r="DY117">
            <v>0</v>
          </cell>
          <cell r="DZ117">
            <v>0</v>
          </cell>
          <cell r="EA117">
            <v>0</v>
          </cell>
          <cell r="EB117">
            <v>0</v>
          </cell>
          <cell r="EC117">
            <v>0</v>
          </cell>
          <cell r="ED117">
            <v>0</v>
          </cell>
          <cell r="EF117">
            <v>5</v>
          </cell>
          <cell r="EI117">
            <v>2</v>
          </cell>
          <cell r="EJ117">
            <v>2</v>
          </cell>
          <cell r="EK117">
            <v>2</v>
          </cell>
          <cell r="EL117">
            <v>2</v>
          </cell>
          <cell r="FP117" t="str">
            <v>En famille d'accueil</v>
          </cell>
          <cell r="FR117" t="str">
            <v>Abri d'urgence (non-durable, construit à partir des matériaux disponibles en urgence)</v>
          </cell>
          <cell r="FU117" t="str">
            <v>Non</v>
          </cell>
          <cell r="GE117" t="str">
            <v>Non</v>
          </cell>
          <cell r="GH117" t="str">
            <v>Eau de surface (p.ex. rivière, barrage, lac, mare, courant, canal, système d’irrigation, etc.)</v>
          </cell>
          <cell r="GK117" t="str">
            <v>Oui</v>
          </cell>
          <cell r="GL117" t="str">
            <v>Oui</v>
          </cell>
          <cell r="GM117" t="str">
            <v>Oui</v>
          </cell>
          <cell r="GN117" t="str">
            <v>Oui</v>
          </cell>
          <cell r="GO117" t="str">
            <v>Moins de 30 minutes</v>
          </cell>
          <cell r="GQ117">
            <v>0</v>
          </cell>
          <cell r="GR117">
            <v>0</v>
          </cell>
          <cell r="GS117">
            <v>0</v>
          </cell>
          <cell r="GT117">
            <v>0</v>
          </cell>
          <cell r="GU117">
            <v>0</v>
          </cell>
          <cell r="GV117">
            <v>0</v>
          </cell>
          <cell r="GW117">
            <v>0</v>
          </cell>
          <cell r="GX117">
            <v>0</v>
          </cell>
          <cell r="GY117">
            <v>1</v>
          </cell>
          <cell r="GZ117">
            <v>1</v>
          </cell>
          <cell r="HA117">
            <v>0</v>
          </cell>
          <cell r="HB117">
            <v>0</v>
          </cell>
          <cell r="HM117" t="str">
            <v>Non</v>
          </cell>
          <cell r="HO117" t="str">
            <v>Pas d'installation sanitaire/défécation à l'air libre</v>
          </cell>
          <cell r="HU117" t="str">
            <v>Structure de santé (centre, clinique, hôpital, etc.)</v>
          </cell>
          <cell r="HW117" t="str">
            <v>Structure de santé (centre, clinique, hôpital, etc.)</v>
          </cell>
          <cell r="HY117" t="str">
            <v>Entre 1 heure et 2 heures</v>
          </cell>
          <cell r="HZ117" t="str">
            <v>Non</v>
          </cell>
          <cell r="IB117" t="str">
            <v>Oui</v>
          </cell>
          <cell r="IC117" t="str">
            <v>Oui</v>
          </cell>
          <cell r="ID117" t="str">
            <v>Oui</v>
          </cell>
          <cell r="IG117" t="str">
            <v>Non</v>
          </cell>
          <cell r="II117" t="str">
            <v>Non</v>
          </cell>
          <cell r="IO117">
            <v>0</v>
          </cell>
          <cell r="IP117">
            <v>0</v>
          </cell>
          <cell r="IQ117">
            <v>0</v>
          </cell>
          <cell r="IR117">
            <v>0</v>
          </cell>
          <cell r="IS117">
            <v>0</v>
          </cell>
          <cell r="IT117">
            <v>1</v>
          </cell>
          <cell r="IU117">
            <v>0</v>
          </cell>
          <cell r="IW117">
            <v>0</v>
          </cell>
          <cell r="IX117">
            <v>0</v>
          </cell>
          <cell r="IY117">
            <v>0</v>
          </cell>
          <cell r="IZ117">
            <v>0</v>
          </cell>
          <cell r="JA117">
            <v>0</v>
          </cell>
          <cell r="JB117">
            <v>1</v>
          </cell>
          <cell r="JC117">
            <v>0</v>
          </cell>
          <cell r="JE117">
            <v>1</v>
          </cell>
          <cell r="JF117">
            <v>0</v>
          </cell>
          <cell r="JG117">
            <v>0</v>
          </cell>
          <cell r="JH117">
            <v>0</v>
          </cell>
          <cell r="JI117">
            <v>0</v>
          </cell>
          <cell r="JJ117">
            <v>0</v>
          </cell>
          <cell r="JK117">
            <v>0</v>
          </cell>
          <cell r="JL117">
            <v>0</v>
          </cell>
          <cell r="JO117" t="str">
            <v>Pas d’école primaire fonctionnelle</v>
          </cell>
          <cell r="KD117">
            <v>1</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V117">
            <v>1</v>
          </cell>
          <cell r="KW117">
            <v>0</v>
          </cell>
          <cell r="KX117">
            <v>1</v>
          </cell>
          <cell r="KY117">
            <v>1</v>
          </cell>
          <cell r="KZ117">
            <v>0</v>
          </cell>
          <cell r="LA117">
            <v>0</v>
          </cell>
          <cell r="LD117">
            <v>0</v>
          </cell>
          <cell r="LE117">
            <v>0</v>
          </cell>
          <cell r="LG117">
            <v>0</v>
          </cell>
          <cell r="LH117">
            <v>0</v>
          </cell>
          <cell r="LI117">
            <v>0</v>
          </cell>
          <cell r="LJ117">
            <v>0</v>
          </cell>
          <cell r="LK117">
            <v>1</v>
          </cell>
          <cell r="LL117">
            <v>0</v>
          </cell>
          <cell r="LM117">
            <v>0</v>
          </cell>
          <cell r="LN117">
            <v>0</v>
          </cell>
          <cell r="LQ117">
            <v>1</v>
          </cell>
          <cell r="LR117">
            <v>1</v>
          </cell>
          <cell r="LS117">
            <v>0</v>
          </cell>
          <cell r="LT117">
            <v>1</v>
          </cell>
          <cell r="LU117">
            <v>0</v>
          </cell>
          <cell r="LV117">
            <v>0</v>
          </cell>
          <cell r="LW117">
            <v>0</v>
          </cell>
          <cell r="LX117">
            <v>0</v>
          </cell>
          <cell r="LY117">
            <v>0</v>
          </cell>
          <cell r="LZ117">
            <v>0</v>
          </cell>
          <cell r="MA117">
            <v>0</v>
          </cell>
          <cell r="MB117">
            <v>0</v>
          </cell>
          <cell r="MC117">
            <v>0</v>
          </cell>
          <cell r="MD117">
            <v>0</v>
          </cell>
          <cell r="MG117">
            <v>1</v>
          </cell>
          <cell r="MH117">
            <v>1</v>
          </cell>
          <cell r="MI117">
            <v>0</v>
          </cell>
          <cell r="MJ117">
            <v>0</v>
          </cell>
          <cell r="MK117">
            <v>1</v>
          </cell>
          <cell r="ML117">
            <v>0</v>
          </cell>
          <cell r="MM117">
            <v>0</v>
          </cell>
          <cell r="MN117">
            <v>0</v>
          </cell>
          <cell r="MO117">
            <v>0</v>
          </cell>
          <cell r="MP117">
            <v>0</v>
          </cell>
          <cell r="MQ117">
            <v>0</v>
          </cell>
          <cell r="MR117">
            <v>0</v>
          </cell>
          <cell r="MS117">
            <v>0</v>
          </cell>
          <cell r="MT117">
            <v>0</v>
          </cell>
          <cell r="MU117">
            <v>0</v>
          </cell>
          <cell r="NH117">
            <v>1</v>
          </cell>
          <cell r="NN117">
            <v>2.8</v>
          </cell>
          <cell r="QR117">
            <v>15</v>
          </cell>
          <cell r="QS117">
            <v>26</v>
          </cell>
        </row>
        <row r="118">
          <cell r="F118" t="str">
            <v>Oui</v>
          </cell>
          <cell r="I118">
            <v>0</v>
          </cell>
          <cell r="AM118">
            <v>45139</v>
          </cell>
          <cell r="AN118" t="str">
            <v>Oui</v>
          </cell>
          <cell r="AQ118" t="str">
            <v>Déplacé interne</v>
          </cell>
          <cell r="BE118">
            <v>0</v>
          </cell>
          <cell r="BF118">
            <v>0</v>
          </cell>
          <cell r="BH118">
            <v>1</v>
          </cell>
          <cell r="BI118">
            <v>1</v>
          </cell>
          <cell r="BK118">
            <v>1</v>
          </cell>
          <cell r="BL118">
            <v>1</v>
          </cell>
          <cell r="BN118">
            <v>1</v>
          </cell>
          <cell r="BO118">
            <v>1</v>
          </cell>
          <cell r="BQ118">
            <v>0</v>
          </cell>
          <cell r="BR118">
            <v>0</v>
          </cell>
          <cell r="CC118">
            <v>6</v>
          </cell>
          <cell r="CF118">
            <v>6</v>
          </cell>
          <cell r="DE118" t="str">
            <v>Travail journalier</v>
          </cell>
          <cell r="DG118" t="str">
            <v>Non</v>
          </cell>
          <cell r="DI118" t="str">
            <v>Non</v>
          </cell>
          <cell r="DJ118" t="str">
            <v>Les produits sur le marché sont trop chers pour le ménage</v>
          </cell>
          <cell r="DL118" t="str">
            <v>Non</v>
          </cell>
          <cell r="DO118">
            <v>0</v>
          </cell>
          <cell r="DP118">
            <v>0</v>
          </cell>
          <cell r="DQ118">
            <v>0</v>
          </cell>
          <cell r="DR118">
            <v>0</v>
          </cell>
          <cell r="DS118">
            <v>1</v>
          </cell>
          <cell r="DT118">
            <v>0</v>
          </cell>
          <cell r="DU118">
            <v>0</v>
          </cell>
          <cell r="DV118">
            <v>0</v>
          </cell>
          <cell r="DW118">
            <v>0</v>
          </cell>
          <cell r="DX118">
            <v>0</v>
          </cell>
          <cell r="DY118">
            <v>0</v>
          </cell>
          <cell r="DZ118">
            <v>0</v>
          </cell>
          <cell r="EA118">
            <v>0</v>
          </cell>
          <cell r="EB118">
            <v>0</v>
          </cell>
          <cell r="EC118">
            <v>0</v>
          </cell>
          <cell r="ED118">
            <v>0</v>
          </cell>
          <cell r="EF118">
            <v>0</v>
          </cell>
          <cell r="EI118">
            <v>1</v>
          </cell>
          <cell r="EJ118">
            <v>1</v>
          </cell>
          <cell r="EK118">
            <v>2</v>
          </cell>
          <cell r="EL118">
            <v>2</v>
          </cell>
          <cell r="FP118" t="str">
            <v>En famille d'accueil</v>
          </cell>
          <cell r="FR118" t="str">
            <v>Abri d'urgence (non-durable, construit à partir des matériaux disponibles en urgence)</v>
          </cell>
          <cell r="FU118" t="str">
            <v>Oui</v>
          </cell>
          <cell r="GE118" t="str">
            <v>Non</v>
          </cell>
          <cell r="GH118" t="str">
            <v>Source améliorée (c'est-à-dire protégée de l'extérieur, p.ex. eau courante/robinet, puits creusé couvert, puits à pompe/forage, camion-citerne/charrette avec citerne, Kiosque/échoppe/boutique à eau, eau en bouteille; eau en sachet, etc. et eau de pluie)</v>
          </cell>
          <cell r="GK118" t="str">
            <v>Oui</v>
          </cell>
          <cell r="GL118" t="str">
            <v>Oui</v>
          </cell>
          <cell r="GM118" t="str">
            <v>Oui</v>
          </cell>
          <cell r="GN118" t="str">
            <v>Oui</v>
          </cell>
          <cell r="GO118" t="str">
            <v>De 31 minutes à 2 heures</v>
          </cell>
          <cell r="GQ118">
            <v>0</v>
          </cell>
          <cell r="GR118">
            <v>0</v>
          </cell>
          <cell r="GS118">
            <v>0</v>
          </cell>
          <cell r="GT118">
            <v>0</v>
          </cell>
          <cell r="GU118">
            <v>0</v>
          </cell>
          <cell r="GV118">
            <v>1</v>
          </cell>
          <cell r="GW118">
            <v>0</v>
          </cell>
          <cell r="GX118">
            <v>0</v>
          </cell>
          <cell r="GY118">
            <v>1</v>
          </cell>
          <cell r="GZ118">
            <v>0</v>
          </cell>
          <cell r="HA118">
            <v>0</v>
          </cell>
          <cell r="HB118">
            <v>0</v>
          </cell>
          <cell r="HM118" t="str">
            <v>Non</v>
          </cell>
          <cell r="HO118" t="str">
            <v>Pas d'installation sanitaire/défécation à l'air libre</v>
          </cell>
          <cell r="HU118" t="str">
            <v>Reste à la maison / se soigne soi-même</v>
          </cell>
          <cell r="HW118" t="str">
            <v>Reste à la maison / se soigne soi-même</v>
          </cell>
          <cell r="HY118" t="str">
            <v>Moins de 1 heure</v>
          </cell>
          <cell r="HZ118" t="str">
            <v>Non</v>
          </cell>
          <cell r="IB118" t="str">
            <v>Non</v>
          </cell>
          <cell r="IC118" t="str">
            <v>Oui</v>
          </cell>
          <cell r="ID118" t="str">
            <v>Non</v>
          </cell>
          <cell r="IG118" t="str">
            <v>Non</v>
          </cell>
          <cell r="II118" t="str">
            <v>Non</v>
          </cell>
          <cell r="IO118">
            <v>0</v>
          </cell>
          <cell r="IP118">
            <v>0</v>
          </cell>
          <cell r="IQ118">
            <v>0</v>
          </cell>
          <cell r="IR118">
            <v>0</v>
          </cell>
          <cell r="IS118">
            <v>0</v>
          </cell>
          <cell r="IT118">
            <v>1</v>
          </cell>
          <cell r="IU118">
            <v>0</v>
          </cell>
          <cell r="IW118">
            <v>0</v>
          </cell>
          <cell r="IX118">
            <v>0</v>
          </cell>
          <cell r="IY118">
            <v>0</v>
          </cell>
          <cell r="IZ118">
            <v>0</v>
          </cell>
          <cell r="JA118">
            <v>0</v>
          </cell>
          <cell r="JB118">
            <v>1</v>
          </cell>
          <cell r="JC118">
            <v>0</v>
          </cell>
          <cell r="JE118">
            <v>1</v>
          </cell>
          <cell r="JF118">
            <v>0</v>
          </cell>
          <cell r="JG118">
            <v>0</v>
          </cell>
          <cell r="JH118">
            <v>0</v>
          </cell>
          <cell r="JI118">
            <v>0</v>
          </cell>
          <cell r="JJ118">
            <v>0</v>
          </cell>
          <cell r="JK118">
            <v>0</v>
          </cell>
          <cell r="JL118">
            <v>0</v>
          </cell>
          <cell r="JO118" t="str">
            <v>Moins de 1 heure</v>
          </cell>
          <cell r="JP118" t="str">
            <v>Non</v>
          </cell>
          <cell r="JS118" t="str">
            <v>Tous</v>
          </cell>
          <cell r="JT118" t="str">
            <v>Pas de filles de cet âge dans le ménage</v>
          </cell>
          <cell r="JU118" t="str">
            <v>Pas de garçons de cet âge dans le ménage</v>
          </cell>
          <cell r="JV118" t="str">
            <v>Pas de filles de cet âge dans le ménage</v>
          </cell>
          <cell r="KD118">
            <v>1</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V118">
            <v>1</v>
          </cell>
          <cell r="KW118">
            <v>0</v>
          </cell>
          <cell r="KX118">
            <v>0</v>
          </cell>
          <cell r="KY118">
            <v>1</v>
          </cell>
          <cell r="KZ118">
            <v>0</v>
          </cell>
          <cell r="LA118">
            <v>0</v>
          </cell>
          <cell r="LD118">
            <v>0</v>
          </cell>
          <cell r="LE118">
            <v>1</v>
          </cell>
          <cell r="LG118">
            <v>0</v>
          </cell>
          <cell r="LH118">
            <v>0</v>
          </cell>
          <cell r="LI118">
            <v>0</v>
          </cell>
          <cell r="LJ118">
            <v>0</v>
          </cell>
          <cell r="LK118">
            <v>0</v>
          </cell>
          <cell r="LL118">
            <v>0</v>
          </cell>
          <cell r="LM118">
            <v>0</v>
          </cell>
          <cell r="LN118">
            <v>0</v>
          </cell>
          <cell r="LQ118">
            <v>0</v>
          </cell>
          <cell r="LR118">
            <v>1</v>
          </cell>
          <cell r="LS118">
            <v>0</v>
          </cell>
          <cell r="LT118">
            <v>0</v>
          </cell>
          <cell r="LU118">
            <v>0</v>
          </cell>
          <cell r="LV118">
            <v>0</v>
          </cell>
          <cell r="LW118">
            <v>0</v>
          </cell>
          <cell r="LX118">
            <v>0</v>
          </cell>
          <cell r="LY118">
            <v>0</v>
          </cell>
          <cell r="LZ118">
            <v>0</v>
          </cell>
          <cell r="MA118">
            <v>0</v>
          </cell>
          <cell r="MB118">
            <v>0</v>
          </cell>
          <cell r="MC118">
            <v>0</v>
          </cell>
          <cell r="MD118">
            <v>0</v>
          </cell>
          <cell r="MG118">
            <v>0</v>
          </cell>
          <cell r="MH118">
            <v>1</v>
          </cell>
          <cell r="MI118">
            <v>1</v>
          </cell>
          <cell r="MJ118">
            <v>0</v>
          </cell>
          <cell r="MK118">
            <v>0</v>
          </cell>
          <cell r="ML118">
            <v>0</v>
          </cell>
          <cell r="MM118">
            <v>0</v>
          </cell>
          <cell r="MN118">
            <v>0</v>
          </cell>
          <cell r="MO118">
            <v>0</v>
          </cell>
          <cell r="MP118">
            <v>0</v>
          </cell>
          <cell r="MQ118">
            <v>0</v>
          </cell>
          <cell r="MR118">
            <v>0</v>
          </cell>
          <cell r="MS118">
            <v>0</v>
          </cell>
          <cell r="MT118">
            <v>0</v>
          </cell>
          <cell r="MU118">
            <v>0</v>
          </cell>
          <cell r="NH118">
            <v>1</v>
          </cell>
          <cell r="NN118">
            <v>4.5999999999999996</v>
          </cell>
          <cell r="QR118">
            <v>21</v>
          </cell>
          <cell r="QS118">
            <v>46</v>
          </cell>
        </row>
        <row r="119">
          <cell r="F119" t="str">
            <v>Oui</v>
          </cell>
          <cell r="I119">
            <v>0</v>
          </cell>
          <cell r="AM119">
            <v>45108</v>
          </cell>
          <cell r="AN119" t="str">
            <v>Oui</v>
          </cell>
          <cell r="AQ119" t="str">
            <v>Déplacé interne</v>
          </cell>
          <cell r="BE119">
            <v>0</v>
          </cell>
          <cell r="BF119">
            <v>0</v>
          </cell>
          <cell r="BH119">
            <v>1</v>
          </cell>
          <cell r="BI119">
            <v>1</v>
          </cell>
          <cell r="BK119">
            <v>2</v>
          </cell>
          <cell r="BL119">
            <v>3</v>
          </cell>
          <cell r="BN119">
            <v>1</v>
          </cell>
          <cell r="BO119">
            <v>1</v>
          </cell>
          <cell r="BQ119">
            <v>0</v>
          </cell>
          <cell r="BR119">
            <v>0</v>
          </cell>
          <cell r="CC119">
            <v>9</v>
          </cell>
          <cell r="CF119">
            <v>9</v>
          </cell>
          <cell r="DE119" t="str">
            <v>Agriculture de subsistance</v>
          </cell>
          <cell r="DG119" t="str">
            <v>Non</v>
          </cell>
          <cell r="DI119" t="str">
            <v>Non</v>
          </cell>
          <cell r="DJ119" t="str">
            <v>Les produits sur le marché sont trop chers pour le ménage</v>
          </cell>
          <cell r="DL119" t="str">
            <v>Non</v>
          </cell>
          <cell r="DO119">
            <v>0</v>
          </cell>
          <cell r="DP119">
            <v>0</v>
          </cell>
          <cell r="DQ119">
            <v>0</v>
          </cell>
          <cell r="DR119">
            <v>0</v>
          </cell>
          <cell r="DS119">
            <v>1</v>
          </cell>
          <cell r="DT119">
            <v>0</v>
          </cell>
          <cell r="DU119">
            <v>0</v>
          </cell>
          <cell r="DV119">
            <v>0</v>
          </cell>
          <cell r="DW119">
            <v>0</v>
          </cell>
          <cell r="DX119">
            <v>0</v>
          </cell>
          <cell r="DY119">
            <v>0</v>
          </cell>
          <cell r="DZ119">
            <v>0</v>
          </cell>
          <cell r="EA119">
            <v>1</v>
          </cell>
          <cell r="EB119">
            <v>0</v>
          </cell>
          <cell r="EC119">
            <v>0</v>
          </cell>
          <cell r="ED119">
            <v>0</v>
          </cell>
          <cell r="EF119">
            <v>0</v>
          </cell>
          <cell r="EI119">
            <v>1</v>
          </cell>
          <cell r="EJ119">
            <v>1</v>
          </cell>
          <cell r="EK119">
            <v>2</v>
          </cell>
          <cell r="EL119">
            <v>2</v>
          </cell>
          <cell r="FP119" t="str">
            <v>Sur une parcelle ou un abri qui lui appartient</v>
          </cell>
          <cell r="FR119" t="str">
            <v>Abri d'urgence (non-durable, construit à partir des matériaux disponibles en urgence)</v>
          </cell>
          <cell r="FU119" t="str">
            <v>Non</v>
          </cell>
          <cell r="GE119" t="str">
            <v>Non</v>
          </cell>
          <cell r="GH119" t="str">
            <v>Source améliorée (c'est-à-dire protégée de l'extérieur, p.ex. eau courante/robinet, puits creusé couvert, puits à pompe/forage, camion-citerne/charrette avec citerne, Kiosque/échoppe/boutique à eau, eau en bouteille; eau en sachet, etc. et eau de pluie)</v>
          </cell>
          <cell r="GK119" t="str">
            <v>Oui</v>
          </cell>
          <cell r="GL119" t="str">
            <v>Oui</v>
          </cell>
          <cell r="GM119" t="str">
            <v>Oui</v>
          </cell>
          <cell r="GN119" t="str">
            <v>Oui</v>
          </cell>
          <cell r="GO119" t="str">
            <v>De 31 minutes à 2 heures</v>
          </cell>
          <cell r="GQ119">
            <v>0</v>
          </cell>
          <cell r="GR119">
            <v>0</v>
          </cell>
          <cell r="GS119">
            <v>0</v>
          </cell>
          <cell r="GT119">
            <v>0</v>
          </cell>
          <cell r="GU119">
            <v>0</v>
          </cell>
          <cell r="GV119">
            <v>1</v>
          </cell>
          <cell r="GW119">
            <v>0</v>
          </cell>
          <cell r="GX119">
            <v>0</v>
          </cell>
          <cell r="GY119">
            <v>1</v>
          </cell>
          <cell r="GZ119">
            <v>0</v>
          </cell>
          <cell r="HA119">
            <v>0</v>
          </cell>
          <cell r="HB119">
            <v>0</v>
          </cell>
          <cell r="HM119" t="str">
            <v>Non</v>
          </cell>
          <cell r="HO119" t="str">
            <v>Installation sanitaire non-améliorée (c’est-à-dire qui n'empêchent pas le contact extérieur avec les excréments, p.ex. latrine à fosse ouverte/sans dalle, latrines traditionnelles, etc.)</v>
          </cell>
          <cell r="HQ119" t="str">
            <v>Non</v>
          </cell>
          <cell r="HR119" t="str">
            <v>Non</v>
          </cell>
          <cell r="HU119" t="str">
            <v>Reste à la maison / se soigne soi-même</v>
          </cell>
          <cell r="HW119" t="str">
            <v>Reste à la maison / se soigne soi-même</v>
          </cell>
          <cell r="HY119" t="str">
            <v>Moins de 1 heure</v>
          </cell>
          <cell r="HZ119" t="str">
            <v>Non</v>
          </cell>
          <cell r="IB119" t="str">
            <v>Non</v>
          </cell>
          <cell r="IC119" t="str">
            <v>Oui</v>
          </cell>
          <cell r="ID119" t="str">
            <v>Oui</v>
          </cell>
          <cell r="IG119" t="str">
            <v>Non</v>
          </cell>
          <cell r="II119" t="str">
            <v>Non</v>
          </cell>
          <cell r="IO119">
            <v>0</v>
          </cell>
          <cell r="IP119">
            <v>0</v>
          </cell>
          <cell r="IQ119">
            <v>0</v>
          </cell>
          <cell r="IR119">
            <v>0</v>
          </cell>
          <cell r="IS119">
            <v>0</v>
          </cell>
          <cell r="IT119">
            <v>1</v>
          </cell>
          <cell r="IU119">
            <v>0</v>
          </cell>
          <cell r="IW119">
            <v>0</v>
          </cell>
          <cell r="IX119">
            <v>0</v>
          </cell>
          <cell r="IY119">
            <v>0</v>
          </cell>
          <cell r="IZ119">
            <v>0</v>
          </cell>
          <cell r="JA119">
            <v>0</v>
          </cell>
          <cell r="JB119">
            <v>1</v>
          </cell>
          <cell r="JC119">
            <v>0</v>
          </cell>
          <cell r="JE119">
            <v>1</v>
          </cell>
          <cell r="JF119">
            <v>0</v>
          </cell>
          <cell r="JG119">
            <v>0</v>
          </cell>
          <cell r="JH119">
            <v>0</v>
          </cell>
          <cell r="JI119">
            <v>0</v>
          </cell>
          <cell r="JJ119">
            <v>0</v>
          </cell>
          <cell r="JK119">
            <v>0</v>
          </cell>
          <cell r="JL119">
            <v>0</v>
          </cell>
          <cell r="JO119" t="str">
            <v>Moins de 1 heure</v>
          </cell>
          <cell r="JP119" t="str">
            <v>Non</v>
          </cell>
          <cell r="JS119" t="str">
            <v>Aucun</v>
          </cell>
          <cell r="JT119" t="str">
            <v>Aucune</v>
          </cell>
          <cell r="JU119" t="str">
            <v>Aucun</v>
          </cell>
          <cell r="JV119" t="str">
            <v>Aucune</v>
          </cell>
          <cell r="JZ119" t="str">
            <v>Interruption suite à un déplacement / retour</v>
          </cell>
          <cell r="KD119">
            <v>1</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V119">
            <v>1</v>
          </cell>
          <cell r="KW119">
            <v>0</v>
          </cell>
          <cell r="KX119">
            <v>0</v>
          </cell>
          <cell r="KY119">
            <v>1</v>
          </cell>
          <cell r="KZ119">
            <v>0</v>
          </cell>
          <cell r="LA119">
            <v>0</v>
          </cell>
          <cell r="LD119">
            <v>0</v>
          </cell>
          <cell r="LE119">
            <v>1</v>
          </cell>
          <cell r="LG119">
            <v>0</v>
          </cell>
          <cell r="LH119">
            <v>0</v>
          </cell>
          <cell r="LI119">
            <v>0</v>
          </cell>
          <cell r="LJ119">
            <v>0</v>
          </cell>
          <cell r="LK119">
            <v>0</v>
          </cell>
          <cell r="LL119">
            <v>0</v>
          </cell>
          <cell r="LM119">
            <v>0</v>
          </cell>
          <cell r="LN119">
            <v>0</v>
          </cell>
          <cell r="LQ119">
            <v>0</v>
          </cell>
          <cell r="LR119">
            <v>1</v>
          </cell>
          <cell r="LS119">
            <v>0</v>
          </cell>
          <cell r="LT119">
            <v>0</v>
          </cell>
          <cell r="LU119">
            <v>0</v>
          </cell>
          <cell r="LV119">
            <v>0</v>
          </cell>
          <cell r="LW119">
            <v>0</v>
          </cell>
          <cell r="LX119">
            <v>0</v>
          </cell>
          <cell r="LY119">
            <v>0</v>
          </cell>
          <cell r="LZ119">
            <v>0</v>
          </cell>
          <cell r="MA119">
            <v>0</v>
          </cell>
          <cell r="MB119">
            <v>0</v>
          </cell>
          <cell r="MC119">
            <v>0</v>
          </cell>
          <cell r="MD119">
            <v>0</v>
          </cell>
          <cell r="MG119">
            <v>0</v>
          </cell>
          <cell r="MH119">
            <v>1</v>
          </cell>
          <cell r="MI119">
            <v>1</v>
          </cell>
          <cell r="MJ119">
            <v>0</v>
          </cell>
          <cell r="MK119">
            <v>0</v>
          </cell>
          <cell r="ML119">
            <v>0</v>
          </cell>
          <cell r="MM119">
            <v>0</v>
          </cell>
          <cell r="MN119">
            <v>0</v>
          </cell>
          <cell r="MO119">
            <v>0</v>
          </cell>
          <cell r="MP119">
            <v>0</v>
          </cell>
          <cell r="MQ119">
            <v>0</v>
          </cell>
          <cell r="MR119">
            <v>0</v>
          </cell>
          <cell r="MS119">
            <v>0</v>
          </cell>
          <cell r="MT119">
            <v>0</v>
          </cell>
          <cell r="MU119">
            <v>0</v>
          </cell>
          <cell r="NH119">
            <v>1</v>
          </cell>
          <cell r="NN119">
            <v>4.2</v>
          </cell>
          <cell r="QR119">
            <v>20</v>
          </cell>
          <cell r="QS119">
            <v>46</v>
          </cell>
        </row>
        <row r="120">
          <cell r="F120" t="str">
            <v>Oui</v>
          </cell>
          <cell r="I120">
            <v>0</v>
          </cell>
          <cell r="AM120">
            <v>45139</v>
          </cell>
          <cell r="AN120" t="str">
            <v>Oui</v>
          </cell>
          <cell r="AQ120" t="str">
            <v>Déplacé interne</v>
          </cell>
          <cell r="BE120">
            <v>1</v>
          </cell>
          <cell r="BF120">
            <v>1</v>
          </cell>
          <cell r="BH120">
            <v>0</v>
          </cell>
          <cell r="BI120">
            <v>0</v>
          </cell>
          <cell r="BK120">
            <v>0</v>
          </cell>
          <cell r="BL120">
            <v>0</v>
          </cell>
          <cell r="BN120">
            <v>1</v>
          </cell>
          <cell r="BO120">
            <v>1</v>
          </cell>
          <cell r="BQ120">
            <v>0</v>
          </cell>
          <cell r="BR120">
            <v>0</v>
          </cell>
          <cell r="CC120">
            <v>4</v>
          </cell>
          <cell r="CF120">
            <v>4</v>
          </cell>
          <cell r="DE120" t="str">
            <v>Travail journalier</v>
          </cell>
          <cell r="DG120" t="str">
            <v>Non</v>
          </cell>
          <cell r="DI120" t="str">
            <v>Oui</v>
          </cell>
          <cell r="DL120" t="str">
            <v>Non</v>
          </cell>
          <cell r="DO120">
            <v>0</v>
          </cell>
          <cell r="DP120">
            <v>0</v>
          </cell>
          <cell r="DQ120">
            <v>1</v>
          </cell>
          <cell r="DR120">
            <v>1</v>
          </cell>
          <cell r="DS120">
            <v>1</v>
          </cell>
          <cell r="DT120">
            <v>0</v>
          </cell>
          <cell r="DU120">
            <v>0</v>
          </cell>
          <cell r="DV120">
            <v>0</v>
          </cell>
          <cell r="DW120">
            <v>0</v>
          </cell>
          <cell r="DX120">
            <v>0</v>
          </cell>
          <cell r="DY120">
            <v>0</v>
          </cell>
          <cell r="DZ120">
            <v>0</v>
          </cell>
          <cell r="EA120">
            <v>0</v>
          </cell>
          <cell r="EB120">
            <v>0</v>
          </cell>
          <cell r="EC120">
            <v>0</v>
          </cell>
          <cell r="ED120">
            <v>0</v>
          </cell>
          <cell r="EF120">
            <v>3</v>
          </cell>
          <cell r="EI120">
            <v>2</v>
          </cell>
          <cell r="EJ120">
            <v>2</v>
          </cell>
          <cell r="EK120">
            <v>2</v>
          </cell>
          <cell r="EL120">
            <v>2</v>
          </cell>
          <cell r="FP120" t="str">
            <v>En famille d'accueil</v>
          </cell>
          <cell r="FR120" t="str">
            <v>Abri d'urgence (non-durable, construit à partir des matériaux disponibles en urgence)</v>
          </cell>
          <cell r="FU120" t="str">
            <v>Oui</v>
          </cell>
          <cell r="GE120" t="str">
            <v>Non</v>
          </cell>
          <cell r="GH120" t="str">
            <v>Eau de surface (p.ex. rivière, barrage, lac, mare, courant, canal, système d’irrigation, etc.)</v>
          </cell>
          <cell r="GK120" t="str">
            <v>Oui</v>
          </cell>
          <cell r="GL120" t="str">
            <v>Oui</v>
          </cell>
          <cell r="GM120" t="str">
            <v>Oui</v>
          </cell>
          <cell r="GN120" t="str">
            <v>Oui</v>
          </cell>
          <cell r="GO120" t="str">
            <v>Moins de 30 minutes</v>
          </cell>
          <cell r="GQ120">
            <v>0</v>
          </cell>
          <cell r="GR120">
            <v>0</v>
          </cell>
          <cell r="GS120">
            <v>0</v>
          </cell>
          <cell r="GT120">
            <v>0</v>
          </cell>
          <cell r="GU120">
            <v>0</v>
          </cell>
          <cell r="GV120">
            <v>0</v>
          </cell>
          <cell r="GW120">
            <v>0</v>
          </cell>
          <cell r="GX120">
            <v>0</v>
          </cell>
          <cell r="GY120">
            <v>1</v>
          </cell>
          <cell r="GZ120">
            <v>0</v>
          </cell>
          <cell r="HA120">
            <v>0</v>
          </cell>
          <cell r="HB120">
            <v>0</v>
          </cell>
          <cell r="HM120" t="str">
            <v>Non</v>
          </cell>
          <cell r="HO120" t="str">
            <v>Pas d'installation sanitaire/défécation à l'air libre</v>
          </cell>
          <cell r="HU120" t="str">
            <v>Structure de santé (centre, clinique, hôpital, etc.)</v>
          </cell>
          <cell r="HW120" t="str">
            <v>Structure de santé (centre, clinique, hôpital, etc.)</v>
          </cell>
          <cell r="HY120" t="str">
            <v>Entre 1 heure et 2 heures</v>
          </cell>
          <cell r="HZ120" t="str">
            <v>Non</v>
          </cell>
          <cell r="IB120" t="str">
            <v>Oui</v>
          </cell>
          <cell r="IC120" t="str">
            <v>Oui</v>
          </cell>
          <cell r="ID120" t="str">
            <v>Oui</v>
          </cell>
          <cell r="IG120" t="str">
            <v>Non</v>
          </cell>
          <cell r="II120" t="str">
            <v>Non</v>
          </cell>
          <cell r="IO120">
            <v>0</v>
          </cell>
          <cell r="IP120">
            <v>0</v>
          </cell>
          <cell r="IQ120">
            <v>0</v>
          </cell>
          <cell r="IR120">
            <v>0</v>
          </cell>
          <cell r="IS120">
            <v>0</v>
          </cell>
          <cell r="IT120">
            <v>1</v>
          </cell>
          <cell r="IU120">
            <v>0</v>
          </cell>
          <cell r="IW120">
            <v>0</v>
          </cell>
          <cell r="IX120">
            <v>0</v>
          </cell>
          <cell r="IY120">
            <v>0</v>
          </cell>
          <cell r="IZ120">
            <v>0</v>
          </cell>
          <cell r="JA120">
            <v>0</v>
          </cell>
          <cell r="JB120">
            <v>1</v>
          </cell>
          <cell r="JC120">
            <v>0</v>
          </cell>
          <cell r="JE120">
            <v>1</v>
          </cell>
          <cell r="JF120">
            <v>0</v>
          </cell>
          <cell r="JG120">
            <v>0</v>
          </cell>
          <cell r="JH120">
            <v>0</v>
          </cell>
          <cell r="JI120">
            <v>0</v>
          </cell>
          <cell r="JJ120">
            <v>0</v>
          </cell>
          <cell r="JK120">
            <v>0</v>
          </cell>
          <cell r="JL120">
            <v>0</v>
          </cell>
          <cell r="JO120" t="str">
            <v>Pas d’école primaire fonctionnelle</v>
          </cell>
          <cell r="KD120">
            <v>1</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V120">
            <v>1</v>
          </cell>
          <cell r="KW120">
            <v>1</v>
          </cell>
          <cell r="KX120">
            <v>1</v>
          </cell>
          <cell r="KY120">
            <v>0</v>
          </cell>
          <cell r="KZ120">
            <v>0</v>
          </cell>
          <cell r="LA120">
            <v>0</v>
          </cell>
          <cell r="LD120">
            <v>0</v>
          </cell>
          <cell r="LE120">
            <v>0</v>
          </cell>
          <cell r="LG120">
            <v>0</v>
          </cell>
          <cell r="LH120">
            <v>0</v>
          </cell>
          <cell r="LI120">
            <v>0</v>
          </cell>
          <cell r="LJ120">
            <v>0</v>
          </cell>
          <cell r="LK120">
            <v>1</v>
          </cell>
          <cell r="LL120">
            <v>0</v>
          </cell>
          <cell r="LM120">
            <v>0</v>
          </cell>
          <cell r="LN120">
            <v>0</v>
          </cell>
          <cell r="LQ120">
            <v>1</v>
          </cell>
          <cell r="LR120">
            <v>0</v>
          </cell>
          <cell r="LS120">
            <v>1</v>
          </cell>
          <cell r="LT120">
            <v>1</v>
          </cell>
          <cell r="LU120">
            <v>0</v>
          </cell>
          <cell r="LV120">
            <v>0</v>
          </cell>
          <cell r="LW120">
            <v>0</v>
          </cell>
          <cell r="LX120">
            <v>0</v>
          </cell>
          <cell r="LY120">
            <v>0</v>
          </cell>
          <cell r="LZ120">
            <v>0</v>
          </cell>
          <cell r="MA120">
            <v>0</v>
          </cell>
          <cell r="MB120">
            <v>0</v>
          </cell>
          <cell r="MC120">
            <v>0</v>
          </cell>
          <cell r="MD120">
            <v>0</v>
          </cell>
          <cell r="MG120">
            <v>1</v>
          </cell>
          <cell r="MH120">
            <v>1</v>
          </cell>
          <cell r="MI120">
            <v>0</v>
          </cell>
          <cell r="MJ120">
            <v>0</v>
          </cell>
          <cell r="MK120">
            <v>1</v>
          </cell>
          <cell r="ML120">
            <v>0</v>
          </cell>
          <cell r="MM120">
            <v>0</v>
          </cell>
          <cell r="MN120">
            <v>0</v>
          </cell>
          <cell r="MO120">
            <v>0</v>
          </cell>
          <cell r="MP120">
            <v>0</v>
          </cell>
          <cell r="MQ120">
            <v>0</v>
          </cell>
          <cell r="MR120">
            <v>0</v>
          </cell>
          <cell r="MS120">
            <v>0</v>
          </cell>
          <cell r="MT120">
            <v>0</v>
          </cell>
          <cell r="MU120">
            <v>0</v>
          </cell>
          <cell r="NH120">
            <v>1</v>
          </cell>
          <cell r="NN120">
            <v>2.7</v>
          </cell>
          <cell r="QR120">
            <v>16</v>
          </cell>
          <cell r="QS120">
            <v>26</v>
          </cell>
        </row>
        <row r="121">
          <cell r="F121" t="str">
            <v>Oui</v>
          </cell>
          <cell r="I121">
            <v>0</v>
          </cell>
          <cell r="AM121">
            <v>45108</v>
          </cell>
          <cell r="AN121" t="str">
            <v>Oui</v>
          </cell>
          <cell r="AQ121" t="str">
            <v>Résident / autochtone (pas déplacé depuis au moins 12 mois)</v>
          </cell>
          <cell r="AS121" t="str">
            <v>Oui</v>
          </cell>
          <cell r="BE121">
            <v>1</v>
          </cell>
          <cell r="BF121">
            <v>0</v>
          </cell>
          <cell r="BH121">
            <v>1</v>
          </cell>
          <cell r="BI121">
            <v>0</v>
          </cell>
          <cell r="BK121">
            <v>0</v>
          </cell>
          <cell r="BL121">
            <v>0</v>
          </cell>
          <cell r="BN121">
            <v>1</v>
          </cell>
          <cell r="BO121">
            <v>1</v>
          </cell>
          <cell r="BQ121">
            <v>0</v>
          </cell>
          <cell r="BR121">
            <v>0</v>
          </cell>
          <cell r="CC121">
            <v>4</v>
          </cell>
          <cell r="CF121">
            <v>4</v>
          </cell>
          <cell r="DE121" t="str">
            <v>Agriculture de subsistance</v>
          </cell>
          <cell r="DG121" t="str">
            <v>Oui</v>
          </cell>
          <cell r="DI121" t="str">
            <v>Non</v>
          </cell>
          <cell r="DJ121" t="str">
            <v>Les produits sur le marché sont trop chers pour le ménage</v>
          </cell>
          <cell r="DL121" t="str">
            <v>Non</v>
          </cell>
          <cell r="DO121">
            <v>1</v>
          </cell>
          <cell r="DP121">
            <v>0</v>
          </cell>
          <cell r="DQ121">
            <v>0</v>
          </cell>
          <cell r="DR121">
            <v>0</v>
          </cell>
          <cell r="DS121">
            <v>1</v>
          </cell>
          <cell r="DT121">
            <v>0</v>
          </cell>
          <cell r="DU121">
            <v>0</v>
          </cell>
          <cell r="DV121">
            <v>0</v>
          </cell>
          <cell r="DW121">
            <v>0</v>
          </cell>
          <cell r="DX121">
            <v>0</v>
          </cell>
          <cell r="DY121">
            <v>0</v>
          </cell>
          <cell r="DZ121">
            <v>0</v>
          </cell>
          <cell r="EA121">
            <v>0</v>
          </cell>
          <cell r="EB121">
            <v>0</v>
          </cell>
          <cell r="EC121">
            <v>0</v>
          </cell>
          <cell r="ED121">
            <v>0</v>
          </cell>
          <cell r="EF121">
            <v>0</v>
          </cell>
          <cell r="EI121">
            <v>1</v>
          </cell>
          <cell r="EJ121">
            <v>1</v>
          </cell>
          <cell r="EK121">
            <v>2</v>
          </cell>
          <cell r="EL121">
            <v>2</v>
          </cell>
          <cell r="FP121" t="str">
            <v>Sur une parcelle ou un abri qui lui appartient</v>
          </cell>
          <cell r="FR121" t="str">
            <v>Abri d'urgence (non-durable, construit à partir des matériaux disponibles en urgence)</v>
          </cell>
          <cell r="FU121" t="str">
            <v>Non</v>
          </cell>
          <cell r="GE121" t="str">
            <v>Non</v>
          </cell>
          <cell r="GH121" t="str">
            <v>Source non-améliorée (c'est à dire non-protégée de l'extérieur, p.ex. puits creusé non-couvert/traditionnel, source naturelle non-aménagée, etc.)</v>
          </cell>
          <cell r="GK121" t="str">
            <v>Oui</v>
          </cell>
          <cell r="GL121" t="str">
            <v>Oui</v>
          </cell>
          <cell r="GM121" t="str">
            <v>Oui</v>
          </cell>
          <cell r="GN121" t="str">
            <v>Oui</v>
          </cell>
          <cell r="GO121" t="str">
            <v>Moins de 30 minutes</v>
          </cell>
          <cell r="GQ121">
            <v>0</v>
          </cell>
          <cell r="GR121">
            <v>0</v>
          </cell>
          <cell r="GS121">
            <v>0</v>
          </cell>
          <cell r="GT121">
            <v>0</v>
          </cell>
          <cell r="GU121">
            <v>0</v>
          </cell>
          <cell r="GV121">
            <v>0</v>
          </cell>
          <cell r="GW121">
            <v>0</v>
          </cell>
          <cell r="GX121">
            <v>0</v>
          </cell>
          <cell r="GY121">
            <v>1</v>
          </cell>
          <cell r="GZ121">
            <v>0</v>
          </cell>
          <cell r="HA121">
            <v>0</v>
          </cell>
          <cell r="HB121">
            <v>0</v>
          </cell>
          <cell r="HM121" t="str">
            <v>Non</v>
          </cell>
          <cell r="HO121" t="str">
            <v>Installation sanitaire non-améliorée (c’est-à-dire qui n'empêchent pas le contact extérieur avec les excréments, p.ex. latrine à fosse ouverte/sans dalle, latrines traditionnelles, etc.)</v>
          </cell>
          <cell r="HQ121" t="str">
            <v>Non</v>
          </cell>
          <cell r="HR121" t="str">
            <v>Non</v>
          </cell>
          <cell r="HU121" t="str">
            <v>Reste à la maison / se soigne soi-même</v>
          </cell>
          <cell r="HW121" t="str">
            <v>Reste à la maison / se soigne soi-même</v>
          </cell>
          <cell r="HY121" t="str">
            <v>Entre 1 heure et 2 heures</v>
          </cell>
          <cell r="HZ121" t="str">
            <v>Non</v>
          </cell>
          <cell r="IB121" t="str">
            <v>Oui</v>
          </cell>
          <cell r="IC121" t="str">
            <v>Oui</v>
          </cell>
          <cell r="ID121" t="str">
            <v>Oui</v>
          </cell>
          <cell r="IG121" t="str">
            <v>Non</v>
          </cell>
          <cell r="II121" t="str">
            <v>Non</v>
          </cell>
          <cell r="IO121">
            <v>0</v>
          </cell>
          <cell r="IP121">
            <v>0</v>
          </cell>
          <cell r="IQ121">
            <v>0</v>
          </cell>
          <cell r="IR121">
            <v>0</v>
          </cell>
          <cell r="IS121">
            <v>0</v>
          </cell>
          <cell r="IT121">
            <v>1</v>
          </cell>
          <cell r="IU121">
            <v>0</v>
          </cell>
          <cell r="IW121">
            <v>0</v>
          </cell>
          <cell r="IX121">
            <v>0</v>
          </cell>
          <cell r="IY121">
            <v>0</v>
          </cell>
          <cell r="IZ121">
            <v>0</v>
          </cell>
          <cell r="JA121">
            <v>0</v>
          </cell>
          <cell r="JB121">
            <v>1</v>
          </cell>
          <cell r="JC121">
            <v>0</v>
          </cell>
          <cell r="JE121">
            <v>1</v>
          </cell>
          <cell r="JF121">
            <v>0</v>
          </cell>
          <cell r="JG121">
            <v>0</v>
          </cell>
          <cell r="JH121">
            <v>0</v>
          </cell>
          <cell r="JI121">
            <v>0</v>
          </cell>
          <cell r="JJ121">
            <v>0</v>
          </cell>
          <cell r="JK121">
            <v>0</v>
          </cell>
          <cell r="JL121">
            <v>0</v>
          </cell>
          <cell r="JO121" t="str">
            <v>Moins de 1 heure</v>
          </cell>
          <cell r="JP121" t="str">
            <v>Non</v>
          </cell>
          <cell r="KD121">
            <v>1</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V121">
            <v>1</v>
          </cell>
          <cell r="KW121">
            <v>0</v>
          </cell>
          <cell r="KX121">
            <v>0</v>
          </cell>
          <cell r="KY121">
            <v>0</v>
          </cell>
          <cell r="KZ121">
            <v>0</v>
          </cell>
          <cell r="LA121">
            <v>0</v>
          </cell>
          <cell r="LD121">
            <v>0</v>
          </cell>
          <cell r="LE121">
            <v>1</v>
          </cell>
          <cell r="LG121">
            <v>0</v>
          </cell>
          <cell r="LH121">
            <v>0</v>
          </cell>
          <cell r="LI121">
            <v>0</v>
          </cell>
          <cell r="LJ121">
            <v>0</v>
          </cell>
          <cell r="LK121">
            <v>0</v>
          </cell>
          <cell r="LL121">
            <v>0</v>
          </cell>
          <cell r="LM121">
            <v>0</v>
          </cell>
          <cell r="LN121">
            <v>0</v>
          </cell>
          <cell r="LQ121">
            <v>0</v>
          </cell>
          <cell r="LR121">
            <v>1</v>
          </cell>
          <cell r="LS121">
            <v>0</v>
          </cell>
          <cell r="LT121">
            <v>0</v>
          </cell>
          <cell r="LU121">
            <v>0</v>
          </cell>
          <cell r="LV121">
            <v>0</v>
          </cell>
          <cell r="LW121">
            <v>0</v>
          </cell>
          <cell r="LX121">
            <v>0</v>
          </cell>
          <cell r="LY121">
            <v>0</v>
          </cell>
          <cell r="LZ121">
            <v>0</v>
          </cell>
          <cell r="MA121">
            <v>0</v>
          </cell>
          <cell r="MB121">
            <v>0</v>
          </cell>
          <cell r="MC121">
            <v>0</v>
          </cell>
          <cell r="MD121">
            <v>0</v>
          </cell>
          <cell r="MG121">
            <v>0</v>
          </cell>
          <cell r="MH121">
            <v>1</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NH121">
            <v>1</v>
          </cell>
          <cell r="NN121">
            <v>3.1</v>
          </cell>
          <cell r="QR121">
            <v>25</v>
          </cell>
          <cell r="QS121">
            <v>44</v>
          </cell>
        </row>
        <row r="122">
          <cell r="F122" t="str">
            <v>Oui</v>
          </cell>
          <cell r="I122">
            <v>0</v>
          </cell>
          <cell r="AM122">
            <v>45170</v>
          </cell>
          <cell r="AN122" t="str">
            <v>Oui</v>
          </cell>
          <cell r="AQ122" t="str">
            <v>Résident / autochtone (pas déplacé depuis au moins 12 mois)</v>
          </cell>
          <cell r="AS122" t="str">
            <v>Oui</v>
          </cell>
          <cell r="BE122">
            <v>0</v>
          </cell>
          <cell r="BF122">
            <v>0</v>
          </cell>
          <cell r="BH122">
            <v>2</v>
          </cell>
          <cell r="BI122">
            <v>1</v>
          </cell>
          <cell r="BK122">
            <v>0</v>
          </cell>
          <cell r="BL122">
            <v>1</v>
          </cell>
          <cell r="BN122">
            <v>1</v>
          </cell>
          <cell r="BO122">
            <v>1</v>
          </cell>
          <cell r="BQ122">
            <v>0</v>
          </cell>
          <cell r="BR122">
            <v>0</v>
          </cell>
          <cell r="CC122">
            <v>6</v>
          </cell>
          <cell r="CF122">
            <v>6</v>
          </cell>
          <cell r="DE122" t="str">
            <v>Travail journalier</v>
          </cell>
          <cell r="DG122" t="str">
            <v>Non</v>
          </cell>
          <cell r="DI122" t="str">
            <v>Non</v>
          </cell>
          <cell r="DJ122" t="str">
            <v>Les produits sur le marché sont trop chers pour le ménage</v>
          </cell>
          <cell r="DL122" t="str">
            <v>Non</v>
          </cell>
          <cell r="DO122">
            <v>0</v>
          </cell>
          <cell r="DP122">
            <v>0</v>
          </cell>
          <cell r="DQ122">
            <v>0</v>
          </cell>
          <cell r="DR122">
            <v>0</v>
          </cell>
          <cell r="DS122">
            <v>1</v>
          </cell>
          <cell r="DT122">
            <v>0</v>
          </cell>
          <cell r="DU122">
            <v>0</v>
          </cell>
          <cell r="DV122">
            <v>1</v>
          </cell>
          <cell r="DW122">
            <v>0</v>
          </cell>
          <cell r="DX122">
            <v>0</v>
          </cell>
          <cell r="DY122">
            <v>0</v>
          </cell>
          <cell r="DZ122">
            <v>0</v>
          </cell>
          <cell r="EA122">
            <v>0</v>
          </cell>
          <cell r="EB122">
            <v>0</v>
          </cell>
          <cell r="EC122">
            <v>0</v>
          </cell>
          <cell r="ED122">
            <v>0</v>
          </cell>
          <cell r="EF122">
            <v>0</v>
          </cell>
          <cell r="EI122">
            <v>1</v>
          </cell>
          <cell r="EJ122">
            <v>1</v>
          </cell>
          <cell r="EK122">
            <v>2</v>
          </cell>
          <cell r="EL122">
            <v>2</v>
          </cell>
          <cell r="FP122" t="str">
            <v>En famille d'accueil</v>
          </cell>
          <cell r="FR122" t="str">
            <v>Maison (construction non-durable délabrée)</v>
          </cell>
          <cell r="FU122" t="str">
            <v>Non</v>
          </cell>
          <cell r="GE122" t="str">
            <v>Non</v>
          </cell>
          <cell r="GH122" t="str">
            <v>Source non-améliorée (c'est à dire non-protégée de l'extérieur, p.ex. puits creusé non-couvert/traditionnel, source naturelle non-aménagée, etc.)</v>
          </cell>
          <cell r="GK122" t="str">
            <v>Oui</v>
          </cell>
          <cell r="GL122" t="str">
            <v>Oui</v>
          </cell>
          <cell r="GM122" t="str">
            <v>Oui</v>
          </cell>
          <cell r="GN122" t="str">
            <v>Oui</v>
          </cell>
          <cell r="GO122" t="str">
            <v>De 31 minutes à 2 heures</v>
          </cell>
          <cell r="GQ122">
            <v>0</v>
          </cell>
          <cell r="GR122">
            <v>0</v>
          </cell>
          <cell r="GS122">
            <v>0</v>
          </cell>
          <cell r="GT122">
            <v>0</v>
          </cell>
          <cell r="GU122">
            <v>0</v>
          </cell>
          <cell r="GV122">
            <v>0</v>
          </cell>
          <cell r="GW122">
            <v>0</v>
          </cell>
          <cell r="GX122">
            <v>0</v>
          </cell>
          <cell r="GY122">
            <v>1</v>
          </cell>
          <cell r="GZ122">
            <v>0</v>
          </cell>
          <cell r="HA122">
            <v>0</v>
          </cell>
          <cell r="HB122">
            <v>0</v>
          </cell>
          <cell r="HM122" t="str">
            <v>Non</v>
          </cell>
          <cell r="HO122" t="str">
            <v>Pas d'installation sanitaire/défécation à l'air libre</v>
          </cell>
          <cell r="HU122" t="str">
            <v>Reste à la maison / se soigne soi-même</v>
          </cell>
          <cell r="HW122" t="str">
            <v>Guérisseur traditionnel / religieux</v>
          </cell>
          <cell r="HY122" t="str">
            <v>Entre 1 heure et 2 heures</v>
          </cell>
          <cell r="HZ122" t="str">
            <v>Non</v>
          </cell>
          <cell r="IB122" t="str">
            <v>Non</v>
          </cell>
          <cell r="IC122" t="str">
            <v>Oui</v>
          </cell>
          <cell r="ID122" t="str">
            <v>Oui</v>
          </cell>
          <cell r="IG122" t="str">
            <v>Non</v>
          </cell>
          <cell r="II122" t="str">
            <v>Non</v>
          </cell>
          <cell r="IO122">
            <v>0</v>
          </cell>
          <cell r="IP122">
            <v>0</v>
          </cell>
          <cell r="IQ122">
            <v>0</v>
          </cell>
          <cell r="IR122">
            <v>0</v>
          </cell>
          <cell r="IS122">
            <v>0</v>
          </cell>
          <cell r="IT122">
            <v>1</v>
          </cell>
          <cell r="IU122">
            <v>0</v>
          </cell>
          <cell r="IW122">
            <v>0</v>
          </cell>
          <cell r="IX122">
            <v>0</v>
          </cell>
          <cell r="IY122">
            <v>0</v>
          </cell>
          <cell r="IZ122">
            <v>0</v>
          </cell>
          <cell r="JA122">
            <v>0</v>
          </cell>
          <cell r="JB122">
            <v>1</v>
          </cell>
          <cell r="JC122">
            <v>0</v>
          </cell>
          <cell r="JE122">
            <v>1</v>
          </cell>
          <cell r="JF122">
            <v>0</v>
          </cell>
          <cell r="JG122">
            <v>0</v>
          </cell>
          <cell r="JH122">
            <v>0</v>
          </cell>
          <cell r="JI122">
            <v>0</v>
          </cell>
          <cell r="JJ122">
            <v>0</v>
          </cell>
          <cell r="JK122">
            <v>0</v>
          </cell>
          <cell r="JL122">
            <v>0</v>
          </cell>
          <cell r="JO122" t="str">
            <v>Moins de 1 heure</v>
          </cell>
          <cell r="JP122" t="str">
            <v>Non</v>
          </cell>
          <cell r="JT122" t="str">
            <v>Toutes les filles de cet âge</v>
          </cell>
          <cell r="JV122" t="str">
            <v>Pas de filles de cet âge dans le ménage</v>
          </cell>
          <cell r="KD122">
            <v>1</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V122">
            <v>1</v>
          </cell>
          <cell r="KW122">
            <v>0</v>
          </cell>
          <cell r="KX122">
            <v>0</v>
          </cell>
          <cell r="KY122">
            <v>0</v>
          </cell>
          <cell r="KZ122">
            <v>0</v>
          </cell>
          <cell r="LA122">
            <v>0</v>
          </cell>
          <cell r="LD122">
            <v>0</v>
          </cell>
          <cell r="LE122">
            <v>1</v>
          </cell>
          <cell r="LG122">
            <v>0</v>
          </cell>
          <cell r="LH122">
            <v>0</v>
          </cell>
          <cell r="LI122">
            <v>0</v>
          </cell>
          <cell r="LJ122">
            <v>0</v>
          </cell>
          <cell r="LK122">
            <v>0</v>
          </cell>
          <cell r="LL122">
            <v>0</v>
          </cell>
          <cell r="LM122">
            <v>0</v>
          </cell>
          <cell r="LN122">
            <v>0</v>
          </cell>
          <cell r="LQ122">
            <v>0</v>
          </cell>
          <cell r="LR122">
            <v>1</v>
          </cell>
          <cell r="LS122">
            <v>0</v>
          </cell>
          <cell r="LT122">
            <v>0</v>
          </cell>
          <cell r="LU122">
            <v>0</v>
          </cell>
          <cell r="LV122">
            <v>0</v>
          </cell>
          <cell r="LW122">
            <v>0</v>
          </cell>
          <cell r="LX122">
            <v>0</v>
          </cell>
          <cell r="LY122">
            <v>0</v>
          </cell>
          <cell r="LZ122">
            <v>0</v>
          </cell>
          <cell r="MA122">
            <v>0</v>
          </cell>
          <cell r="MB122">
            <v>0</v>
          </cell>
          <cell r="MC122">
            <v>0</v>
          </cell>
          <cell r="MD122">
            <v>0</v>
          </cell>
          <cell r="MG122">
            <v>0</v>
          </cell>
          <cell r="MH122">
            <v>0</v>
          </cell>
          <cell r="MI122">
            <v>1</v>
          </cell>
          <cell r="MJ122">
            <v>0</v>
          </cell>
          <cell r="MK122">
            <v>0</v>
          </cell>
          <cell r="ML122">
            <v>0</v>
          </cell>
          <cell r="MM122">
            <v>0</v>
          </cell>
          <cell r="MN122">
            <v>0</v>
          </cell>
          <cell r="MO122">
            <v>0</v>
          </cell>
          <cell r="MP122">
            <v>0</v>
          </cell>
          <cell r="MQ122">
            <v>0</v>
          </cell>
          <cell r="MR122">
            <v>0</v>
          </cell>
          <cell r="MS122">
            <v>0</v>
          </cell>
          <cell r="MT122">
            <v>0</v>
          </cell>
          <cell r="MU122">
            <v>0</v>
          </cell>
          <cell r="NH122">
            <v>1</v>
          </cell>
          <cell r="NN122">
            <v>3.1</v>
          </cell>
          <cell r="QR122">
            <v>26</v>
          </cell>
          <cell r="QS122">
            <v>48</v>
          </cell>
        </row>
        <row r="123">
          <cell r="F123" t="str">
            <v>Oui</v>
          </cell>
          <cell r="I123">
            <v>0</v>
          </cell>
          <cell r="AM123">
            <v>45170</v>
          </cell>
          <cell r="AN123" t="str">
            <v>Oui</v>
          </cell>
          <cell r="AQ123" t="str">
            <v>Déplacé interne</v>
          </cell>
          <cell r="BE123">
            <v>0</v>
          </cell>
          <cell r="BF123">
            <v>0</v>
          </cell>
          <cell r="BH123">
            <v>1</v>
          </cell>
          <cell r="BI123">
            <v>1</v>
          </cell>
          <cell r="BK123">
            <v>1</v>
          </cell>
          <cell r="BL123">
            <v>1</v>
          </cell>
          <cell r="BN123">
            <v>1</v>
          </cell>
          <cell r="BO123">
            <v>1</v>
          </cell>
          <cell r="BQ123">
            <v>0</v>
          </cell>
          <cell r="BR123">
            <v>0</v>
          </cell>
          <cell r="CC123">
            <v>6</v>
          </cell>
          <cell r="CF123">
            <v>6</v>
          </cell>
          <cell r="DE123" t="str">
            <v>Travail journalier</v>
          </cell>
          <cell r="DG123" t="str">
            <v>Non</v>
          </cell>
          <cell r="DI123" t="str">
            <v>Non</v>
          </cell>
          <cell r="DJ123" t="str">
            <v>Les produits sur le marché sont trop chers pour le ménage</v>
          </cell>
          <cell r="DL123" t="str">
            <v>Non</v>
          </cell>
          <cell r="DO123">
            <v>0</v>
          </cell>
          <cell r="DP123">
            <v>0</v>
          </cell>
          <cell r="DQ123">
            <v>0</v>
          </cell>
          <cell r="DR123">
            <v>0</v>
          </cell>
          <cell r="DS123">
            <v>1</v>
          </cell>
          <cell r="DT123">
            <v>0</v>
          </cell>
          <cell r="DU123">
            <v>0</v>
          </cell>
          <cell r="DV123">
            <v>1</v>
          </cell>
          <cell r="DW123">
            <v>0</v>
          </cell>
          <cell r="DX123">
            <v>0</v>
          </cell>
          <cell r="DY123">
            <v>0</v>
          </cell>
          <cell r="DZ123">
            <v>0</v>
          </cell>
          <cell r="EA123">
            <v>0</v>
          </cell>
          <cell r="EB123">
            <v>0</v>
          </cell>
          <cell r="EC123">
            <v>0</v>
          </cell>
          <cell r="ED123">
            <v>0</v>
          </cell>
          <cell r="EF123">
            <v>0</v>
          </cell>
          <cell r="EI123">
            <v>1</v>
          </cell>
          <cell r="EJ123">
            <v>1</v>
          </cell>
          <cell r="EK123">
            <v>1</v>
          </cell>
          <cell r="EL123">
            <v>1</v>
          </cell>
          <cell r="FP123" t="str">
            <v>En famille d'accueil</v>
          </cell>
          <cell r="FR123" t="str">
            <v>Maison (construction non-durable délabrée)</v>
          </cell>
          <cell r="FU123" t="str">
            <v>Oui</v>
          </cell>
          <cell r="GE123" t="str">
            <v>Non</v>
          </cell>
          <cell r="GH123" t="str">
            <v>Source non-améliorée (c'est à dire non-protégée de l'extérieur, p.ex. puits creusé non-couvert/traditionnel, source naturelle non-aménagée, etc.)</v>
          </cell>
          <cell r="GK123" t="str">
            <v>Oui</v>
          </cell>
          <cell r="GL123" t="str">
            <v>Oui</v>
          </cell>
          <cell r="GM123" t="str">
            <v>Oui</v>
          </cell>
          <cell r="GN123" t="str">
            <v>Oui</v>
          </cell>
          <cell r="GO123" t="str">
            <v>De 31 minutes à 2 heures</v>
          </cell>
          <cell r="GQ123">
            <v>0</v>
          </cell>
          <cell r="GR123">
            <v>0</v>
          </cell>
          <cell r="GS123">
            <v>0</v>
          </cell>
          <cell r="GT123">
            <v>0</v>
          </cell>
          <cell r="GU123">
            <v>0</v>
          </cell>
          <cell r="GV123">
            <v>1</v>
          </cell>
          <cell r="GW123">
            <v>0</v>
          </cell>
          <cell r="GX123">
            <v>0</v>
          </cell>
          <cell r="GY123">
            <v>1</v>
          </cell>
          <cell r="GZ123">
            <v>0</v>
          </cell>
          <cell r="HA123">
            <v>0</v>
          </cell>
          <cell r="HB123">
            <v>0</v>
          </cell>
          <cell r="HM123" t="str">
            <v>Non</v>
          </cell>
          <cell r="HO123" t="str">
            <v>Pas d'installation sanitaire/défécation à l'air libre</v>
          </cell>
          <cell r="HU123" t="str">
            <v>Reste à la maison / se soigne soi-même</v>
          </cell>
          <cell r="HW123" t="str">
            <v>Reste à la maison / se soigne soi-même</v>
          </cell>
          <cell r="HY123" t="str">
            <v>Entre 1 heure et 2 heures</v>
          </cell>
          <cell r="HZ123" t="str">
            <v>Non</v>
          </cell>
          <cell r="IB123" t="str">
            <v>Non</v>
          </cell>
          <cell r="IC123" t="str">
            <v>Oui</v>
          </cell>
          <cell r="ID123" t="str">
            <v>Oui</v>
          </cell>
          <cell r="IG123" t="str">
            <v>Non</v>
          </cell>
          <cell r="II123" t="str">
            <v>Non</v>
          </cell>
          <cell r="IO123">
            <v>0</v>
          </cell>
          <cell r="IP123">
            <v>0</v>
          </cell>
          <cell r="IQ123">
            <v>0</v>
          </cell>
          <cell r="IR123">
            <v>0</v>
          </cell>
          <cell r="IS123">
            <v>0</v>
          </cell>
          <cell r="IT123">
            <v>1</v>
          </cell>
          <cell r="IU123">
            <v>0</v>
          </cell>
          <cell r="IW123">
            <v>0</v>
          </cell>
          <cell r="IX123">
            <v>0</v>
          </cell>
          <cell r="IY123">
            <v>0</v>
          </cell>
          <cell r="IZ123">
            <v>0</v>
          </cell>
          <cell r="JA123">
            <v>0</v>
          </cell>
          <cell r="JB123">
            <v>1</v>
          </cell>
          <cell r="JC123">
            <v>0</v>
          </cell>
          <cell r="JE123">
            <v>1</v>
          </cell>
          <cell r="JF123">
            <v>0</v>
          </cell>
          <cell r="JG123">
            <v>0</v>
          </cell>
          <cell r="JH123">
            <v>0</v>
          </cell>
          <cell r="JI123">
            <v>0</v>
          </cell>
          <cell r="JJ123">
            <v>0</v>
          </cell>
          <cell r="JK123">
            <v>0</v>
          </cell>
          <cell r="JL123">
            <v>0</v>
          </cell>
          <cell r="JO123" t="str">
            <v>Moins de 1 heure</v>
          </cell>
          <cell r="JP123" t="str">
            <v>Non</v>
          </cell>
          <cell r="JS123" t="str">
            <v>Aucun</v>
          </cell>
          <cell r="JT123" t="str">
            <v>Aucune</v>
          </cell>
          <cell r="JU123" t="str">
            <v>Pas de garçons de cet âge dans le ménage</v>
          </cell>
          <cell r="JV123" t="str">
            <v>Pas de filles de cet âge dans le ménage</v>
          </cell>
          <cell r="JZ123" t="str">
            <v>Interruption suite à un déplacement / retour</v>
          </cell>
          <cell r="KD123">
            <v>1</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V123">
            <v>1</v>
          </cell>
          <cell r="KW123">
            <v>0</v>
          </cell>
          <cell r="KX123">
            <v>0</v>
          </cell>
          <cell r="KY123">
            <v>0</v>
          </cell>
          <cell r="KZ123">
            <v>0</v>
          </cell>
          <cell r="LA123">
            <v>0</v>
          </cell>
          <cell r="LD123">
            <v>0</v>
          </cell>
          <cell r="LE123">
            <v>0</v>
          </cell>
          <cell r="LG123">
            <v>0</v>
          </cell>
          <cell r="LH123">
            <v>0</v>
          </cell>
          <cell r="LI123">
            <v>0</v>
          </cell>
          <cell r="LJ123">
            <v>0</v>
          </cell>
          <cell r="LK123">
            <v>0</v>
          </cell>
          <cell r="LL123">
            <v>0</v>
          </cell>
          <cell r="LM123">
            <v>0</v>
          </cell>
          <cell r="LN123">
            <v>0</v>
          </cell>
          <cell r="LQ123">
            <v>0</v>
          </cell>
          <cell r="LR123">
            <v>1</v>
          </cell>
          <cell r="LS123">
            <v>0</v>
          </cell>
          <cell r="LT123">
            <v>0</v>
          </cell>
          <cell r="LU123">
            <v>0</v>
          </cell>
          <cell r="LV123">
            <v>0</v>
          </cell>
          <cell r="LW123">
            <v>0</v>
          </cell>
          <cell r="LX123">
            <v>0</v>
          </cell>
          <cell r="LY123">
            <v>0</v>
          </cell>
          <cell r="LZ123">
            <v>0</v>
          </cell>
          <cell r="MA123">
            <v>0</v>
          </cell>
          <cell r="MB123">
            <v>0</v>
          </cell>
          <cell r="MC123">
            <v>0</v>
          </cell>
          <cell r="MD123">
            <v>0</v>
          </cell>
          <cell r="MG123">
            <v>0</v>
          </cell>
          <cell r="MH123">
            <v>0</v>
          </cell>
          <cell r="MI123">
            <v>1</v>
          </cell>
          <cell r="MJ123">
            <v>0</v>
          </cell>
          <cell r="MK123">
            <v>0</v>
          </cell>
          <cell r="ML123">
            <v>0</v>
          </cell>
          <cell r="MM123">
            <v>0</v>
          </cell>
          <cell r="MN123">
            <v>0</v>
          </cell>
          <cell r="MO123">
            <v>0</v>
          </cell>
          <cell r="MP123">
            <v>0</v>
          </cell>
          <cell r="MQ123">
            <v>0</v>
          </cell>
          <cell r="MR123">
            <v>0</v>
          </cell>
          <cell r="MS123">
            <v>0</v>
          </cell>
          <cell r="MT123">
            <v>0</v>
          </cell>
          <cell r="MU123">
            <v>0</v>
          </cell>
          <cell r="NH123">
            <v>1</v>
          </cell>
          <cell r="NN123">
            <v>4.9000000000000004</v>
          </cell>
          <cell r="QR123">
            <v>22</v>
          </cell>
          <cell r="QS123">
            <v>48</v>
          </cell>
        </row>
        <row r="124">
          <cell r="F124" t="str">
            <v>Oui</v>
          </cell>
          <cell r="I124">
            <v>0</v>
          </cell>
          <cell r="AM124">
            <v>45108</v>
          </cell>
          <cell r="AN124" t="str">
            <v>Oui</v>
          </cell>
          <cell r="AQ124" t="str">
            <v>Déplacé interne</v>
          </cell>
          <cell r="BE124">
            <v>0</v>
          </cell>
          <cell r="BF124">
            <v>0</v>
          </cell>
          <cell r="BH124">
            <v>0</v>
          </cell>
          <cell r="BI124">
            <v>1</v>
          </cell>
          <cell r="BK124">
            <v>2</v>
          </cell>
          <cell r="BL124">
            <v>2</v>
          </cell>
          <cell r="BN124">
            <v>0</v>
          </cell>
          <cell r="BO124">
            <v>1</v>
          </cell>
          <cell r="BQ124">
            <v>0</v>
          </cell>
          <cell r="BR124">
            <v>0</v>
          </cell>
          <cell r="CC124">
            <v>6</v>
          </cell>
          <cell r="CF124">
            <v>6</v>
          </cell>
          <cell r="DE124" t="str">
            <v>Travail journalier</v>
          </cell>
          <cell r="DG124" t="str">
            <v>Non</v>
          </cell>
          <cell r="DI124" t="str">
            <v>Non</v>
          </cell>
          <cell r="DJ124" t="str">
            <v>Les produits sur le marché sont trop chers pour le ménage</v>
          </cell>
          <cell r="DL124" t="str">
            <v>Non</v>
          </cell>
          <cell r="DO124">
            <v>0</v>
          </cell>
          <cell r="DP124">
            <v>0</v>
          </cell>
          <cell r="DQ124">
            <v>0</v>
          </cell>
          <cell r="DR124">
            <v>0</v>
          </cell>
          <cell r="DS124">
            <v>1</v>
          </cell>
          <cell r="DT124">
            <v>1</v>
          </cell>
          <cell r="DU124">
            <v>0</v>
          </cell>
          <cell r="DV124">
            <v>0</v>
          </cell>
          <cell r="DW124">
            <v>0</v>
          </cell>
          <cell r="DX124">
            <v>0</v>
          </cell>
          <cell r="DY124">
            <v>0</v>
          </cell>
          <cell r="DZ124">
            <v>0</v>
          </cell>
          <cell r="EA124">
            <v>0</v>
          </cell>
          <cell r="EB124">
            <v>0</v>
          </cell>
          <cell r="EC124">
            <v>0</v>
          </cell>
          <cell r="ED124">
            <v>0</v>
          </cell>
          <cell r="EF124">
            <v>0</v>
          </cell>
          <cell r="EI124">
            <v>1</v>
          </cell>
          <cell r="EJ124">
            <v>1</v>
          </cell>
          <cell r="EK124">
            <v>1</v>
          </cell>
          <cell r="EL124">
            <v>1</v>
          </cell>
          <cell r="FP124" t="str">
            <v>En famille d'accueil</v>
          </cell>
          <cell r="FR124" t="str">
            <v>Abri d'urgence (non-durable, construit à partir des matériaux disponibles en urgence)</v>
          </cell>
          <cell r="FU124" t="str">
            <v>Oui</v>
          </cell>
          <cell r="GE124" t="str">
            <v>Non</v>
          </cell>
          <cell r="GH124" t="str">
            <v>Source non-améliorée (c'est à dire non-protégée de l'extérieur, p.ex. puits creusé non-couvert/traditionnel, source naturelle non-aménagée, etc.)</v>
          </cell>
          <cell r="GK124" t="str">
            <v>Oui</v>
          </cell>
          <cell r="GL124" t="str">
            <v>Oui</v>
          </cell>
          <cell r="GM124" t="str">
            <v>Oui</v>
          </cell>
          <cell r="GN124" t="str">
            <v>Oui</v>
          </cell>
          <cell r="GO124" t="str">
            <v>De 31 minutes à 2 heures</v>
          </cell>
          <cell r="GQ124">
            <v>0</v>
          </cell>
          <cell r="GR124">
            <v>0</v>
          </cell>
          <cell r="GS124">
            <v>0</v>
          </cell>
          <cell r="GT124">
            <v>0</v>
          </cell>
          <cell r="GU124">
            <v>0</v>
          </cell>
          <cell r="GV124">
            <v>0</v>
          </cell>
          <cell r="GW124">
            <v>0</v>
          </cell>
          <cell r="GX124">
            <v>0</v>
          </cell>
          <cell r="GY124">
            <v>1</v>
          </cell>
          <cell r="GZ124">
            <v>0</v>
          </cell>
          <cell r="HA124">
            <v>0</v>
          </cell>
          <cell r="HB124">
            <v>0</v>
          </cell>
          <cell r="HM124" t="str">
            <v>Non</v>
          </cell>
          <cell r="HO124" t="str">
            <v>Pas d'installation sanitaire/défécation à l'air libre</v>
          </cell>
          <cell r="HU124" t="str">
            <v>Reste à la maison / se soigne soi-même</v>
          </cell>
          <cell r="HW124" t="str">
            <v>Reste à la maison / se soigne soi-même</v>
          </cell>
          <cell r="HY124" t="str">
            <v>Entre 1 heure et 2 heures</v>
          </cell>
          <cell r="HZ124" t="str">
            <v>Non</v>
          </cell>
          <cell r="IB124" t="str">
            <v>Non</v>
          </cell>
          <cell r="IC124" t="str">
            <v>Oui</v>
          </cell>
          <cell r="ID124" t="str">
            <v>Oui</v>
          </cell>
          <cell r="IG124" t="str">
            <v>Oui</v>
          </cell>
          <cell r="II124" t="str">
            <v>Non</v>
          </cell>
          <cell r="IO124">
            <v>0</v>
          </cell>
          <cell r="IP124">
            <v>0</v>
          </cell>
          <cell r="IQ124">
            <v>0</v>
          </cell>
          <cell r="IR124">
            <v>0</v>
          </cell>
          <cell r="IS124">
            <v>0</v>
          </cell>
          <cell r="IT124">
            <v>1</v>
          </cell>
          <cell r="IU124">
            <v>0</v>
          </cell>
          <cell r="IW124">
            <v>0</v>
          </cell>
          <cell r="IX124">
            <v>0</v>
          </cell>
          <cell r="IY124">
            <v>0</v>
          </cell>
          <cell r="IZ124">
            <v>0</v>
          </cell>
          <cell r="JA124">
            <v>0</v>
          </cell>
          <cell r="JB124">
            <v>1</v>
          </cell>
          <cell r="JC124">
            <v>0</v>
          </cell>
          <cell r="JE124">
            <v>1</v>
          </cell>
          <cell r="JF124">
            <v>0</v>
          </cell>
          <cell r="JG124">
            <v>0</v>
          </cell>
          <cell r="JH124">
            <v>0</v>
          </cell>
          <cell r="JI124">
            <v>0</v>
          </cell>
          <cell r="JJ124">
            <v>0</v>
          </cell>
          <cell r="JK124">
            <v>0</v>
          </cell>
          <cell r="JL124">
            <v>0</v>
          </cell>
          <cell r="JO124" t="str">
            <v>Moins de 1 heure</v>
          </cell>
          <cell r="JP124" t="str">
            <v>Non</v>
          </cell>
          <cell r="JS124" t="str">
            <v>Aucun</v>
          </cell>
          <cell r="JT124" t="str">
            <v>Aucune</v>
          </cell>
          <cell r="JU124" t="str">
            <v>Aucun</v>
          </cell>
          <cell r="JV124" t="str">
            <v>Aucune</v>
          </cell>
          <cell r="JZ124" t="str">
            <v>Manque de moyens pour payer l’école</v>
          </cell>
          <cell r="KD124">
            <v>1</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V124">
            <v>1</v>
          </cell>
          <cell r="KW124">
            <v>0</v>
          </cell>
          <cell r="KX124">
            <v>0</v>
          </cell>
          <cell r="KY124">
            <v>0</v>
          </cell>
          <cell r="KZ124">
            <v>0</v>
          </cell>
          <cell r="LA124">
            <v>0</v>
          </cell>
          <cell r="LD124">
            <v>0</v>
          </cell>
          <cell r="LE124">
            <v>0</v>
          </cell>
          <cell r="LG124">
            <v>0</v>
          </cell>
          <cell r="LH124">
            <v>0</v>
          </cell>
          <cell r="LI124">
            <v>0</v>
          </cell>
          <cell r="LJ124">
            <v>1</v>
          </cell>
          <cell r="LK124">
            <v>1</v>
          </cell>
          <cell r="LL124">
            <v>0</v>
          </cell>
          <cell r="LM124">
            <v>0</v>
          </cell>
          <cell r="LN124">
            <v>0</v>
          </cell>
          <cell r="LQ124">
            <v>0</v>
          </cell>
          <cell r="LR124">
            <v>1</v>
          </cell>
          <cell r="LS124">
            <v>0</v>
          </cell>
          <cell r="LT124">
            <v>0</v>
          </cell>
          <cell r="LU124">
            <v>0</v>
          </cell>
          <cell r="LV124">
            <v>0</v>
          </cell>
          <cell r="LW124">
            <v>0</v>
          </cell>
          <cell r="LX124">
            <v>0</v>
          </cell>
          <cell r="LY124">
            <v>0</v>
          </cell>
          <cell r="LZ124">
            <v>0</v>
          </cell>
          <cell r="MA124">
            <v>0</v>
          </cell>
          <cell r="MB124">
            <v>0</v>
          </cell>
          <cell r="MC124">
            <v>0</v>
          </cell>
          <cell r="MD124">
            <v>0</v>
          </cell>
          <cell r="MG124">
            <v>0</v>
          </cell>
          <cell r="MH124">
            <v>1</v>
          </cell>
          <cell r="MI124">
            <v>1</v>
          </cell>
          <cell r="MJ124">
            <v>0</v>
          </cell>
          <cell r="MK124">
            <v>0</v>
          </cell>
          <cell r="ML124">
            <v>0</v>
          </cell>
          <cell r="MM124">
            <v>0</v>
          </cell>
          <cell r="MN124">
            <v>0</v>
          </cell>
          <cell r="MO124">
            <v>0</v>
          </cell>
          <cell r="MP124">
            <v>0</v>
          </cell>
          <cell r="MQ124">
            <v>0</v>
          </cell>
          <cell r="MR124">
            <v>0</v>
          </cell>
          <cell r="MS124">
            <v>0</v>
          </cell>
          <cell r="MT124">
            <v>0</v>
          </cell>
          <cell r="MU124">
            <v>0</v>
          </cell>
          <cell r="NH124">
            <v>1</v>
          </cell>
          <cell r="NN124">
            <v>5</v>
          </cell>
          <cell r="QR124">
            <v>17</v>
          </cell>
          <cell r="QS124">
            <v>54</v>
          </cell>
        </row>
        <row r="125">
          <cell r="F125" t="str">
            <v>Oui</v>
          </cell>
          <cell r="I125">
            <v>0</v>
          </cell>
          <cell r="AM125">
            <v>45108</v>
          </cell>
          <cell r="AN125" t="str">
            <v>Oui</v>
          </cell>
          <cell r="AQ125" t="str">
            <v>Déplacé interne</v>
          </cell>
          <cell r="BE125">
            <v>0</v>
          </cell>
          <cell r="BF125">
            <v>0</v>
          </cell>
          <cell r="BH125">
            <v>1</v>
          </cell>
          <cell r="BI125">
            <v>1</v>
          </cell>
          <cell r="BK125">
            <v>0</v>
          </cell>
          <cell r="BL125">
            <v>0</v>
          </cell>
          <cell r="BN125">
            <v>1</v>
          </cell>
          <cell r="BO125">
            <v>2</v>
          </cell>
          <cell r="BQ125">
            <v>1</v>
          </cell>
          <cell r="BR125">
            <v>0</v>
          </cell>
          <cell r="CC125">
            <v>6</v>
          </cell>
          <cell r="CF125">
            <v>6</v>
          </cell>
          <cell r="DE125" t="str">
            <v>Travail journalier</v>
          </cell>
          <cell r="DG125" t="str">
            <v>Oui</v>
          </cell>
          <cell r="DI125" t="str">
            <v>Oui</v>
          </cell>
          <cell r="DL125" t="str">
            <v>Non</v>
          </cell>
          <cell r="DO125">
            <v>0</v>
          </cell>
          <cell r="DP125">
            <v>0</v>
          </cell>
          <cell r="DQ125">
            <v>1</v>
          </cell>
          <cell r="DR125">
            <v>0</v>
          </cell>
          <cell r="DS125">
            <v>1</v>
          </cell>
          <cell r="DT125">
            <v>0</v>
          </cell>
          <cell r="DU125">
            <v>0</v>
          </cell>
          <cell r="DV125">
            <v>0</v>
          </cell>
          <cell r="DW125">
            <v>1</v>
          </cell>
          <cell r="DX125">
            <v>0</v>
          </cell>
          <cell r="DY125">
            <v>0</v>
          </cell>
          <cell r="DZ125">
            <v>0</v>
          </cell>
          <cell r="EA125">
            <v>0</v>
          </cell>
          <cell r="EB125">
            <v>0</v>
          </cell>
          <cell r="EC125">
            <v>0</v>
          </cell>
          <cell r="ED125">
            <v>0</v>
          </cell>
          <cell r="EF125">
            <v>0</v>
          </cell>
          <cell r="EI125">
            <v>1</v>
          </cell>
          <cell r="EJ125">
            <v>1</v>
          </cell>
          <cell r="FP125" t="str">
            <v>Locataire (habite seul sur une parcelle qu'il loue)</v>
          </cell>
          <cell r="FR125" t="str">
            <v>Abri d'urgence (non-durable, construit à partir des matériaux disponibles en urgence)</v>
          </cell>
          <cell r="FU125" t="str">
            <v>Non</v>
          </cell>
          <cell r="GE125" t="str">
            <v>Non</v>
          </cell>
          <cell r="GH125" t="str">
            <v>Source non-améliorée (c'est à dire non-protégée de l'extérieur, p.ex. puits creusé non-couvert/traditionnel, source naturelle non-aménagée, etc.)</v>
          </cell>
          <cell r="GK125" t="str">
            <v>Oui</v>
          </cell>
          <cell r="GL125" t="str">
            <v>Oui</v>
          </cell>
          <cell r="GM125" t="str">
            <v>Oui</v>
          </cell>
          <cell r="GN125" t="str">
            <v>Oui</v>
          </cell>
          <cell r="GO125" t="str">
            <v>Moins de 30 minutes</v>
          </cell>
          <cell r="GQ125">
            <v>0</v>
          </cell>
          <cell r="GR125">
            <v>0</v>
          </cell>
          <cell r="GS125">
            <v>0</v>
          </cell>
          <cell r="GT125">
            <v>0</v>
          </cell>
          <cell r="GU125">
            <v>0</v>
          </cell>
          <cell r="GV125">
            <v>0</v>
          </cell>
          <cell r="GW125">
            <v>0</v>
          </cell>
          <cell r="GX125">
            <v>0</v>
          </cell>
          <cell r="GY125">
            <v>1</v>
          </cell>
          <cell r="GZ125">
            <v>0</v>
          </cell>
          <cell r="HA125">
            <v>0</v>
          </cell>
          <cell r="HB125">
            <v>0</v>
          </cell>
          <cell r="HM125" t="str">
            <v>Non</v>
          </cell>
          <cell r="HO125" t="str">
            <v>Installation sanitaire non-améliorée (c’est-à-dire qui n'empêchent pas le contact extérieur avec les excréments, p.ex. latrine à fosse ouverte/sans dalle, latrines traditionnelles, etc.)</v>
          </cell>
          <cell r="HQ125" t="str">
            <v>Non</v>
          </cell>
          <cell r="HR125" t="str">
            <v>Oui</v>
          </cell>
          <cell r="HU125" t="str">
            <v>Reste à la maison / se soigne soi-même</v>
          </cell>
          <cell r="HW125" t="str">
            <v>Reste à la maison / se soigne soi-même</v>
          </cell>
          <cell r="HY125" t="str">
            <v>Moins de 1 heure</v>
          </cell>
          <cell r="HZ125" t="str">
            <v>Non</v>
          </cell>
          <cell r="IB125" t="str">
            <v>Oui</v>
          </cell>
          <cell r="IC125" t="str">
            <v>Non</v>
          </cell>
          <cell r="ID125" t="str">
            <v>Non</v>
          </cell>
          <cell r="IG125" t="str">
            <v>Non</v>
          </cell>
          <cell r="II125" t="str">
            <v>Non</v>
          </cell>
          <cell r="IO125">
            <v>0</v>
          </cell>
          <cell r="IP125">
            <v>0</v>
          </cell>
          <cell r="IQ125">
            <v>1</v>
          </cell>
          <cell r="IR125">
            <v>0</v>
          </cell>
          <cell r="IS125">
            <v>1</v>
          </cell>
          <cell r="IT125">
            <v>0</v>
          </cell>
          <cell r="IU125">
            <v>0</v>
          </cell>
          <cell r="IW125">
            <v>1</v>
          </cell>
          <cell r="IX125">
            <v>0</v>
          </cell>
          <cell r="IY125">
            <v>0</v>
          </cell>
          <cell r="IZ125">
            <v>1</v>
          </cell>
          <cell r="JA125">
            <v>0</v>
          </cell>
          <cell r="JB125">
            <v>0</v>
          </cell>
          <cell r="JC125">
            <v>0</v>
          </cell>
          <cell r="JE125">
            <v>0</v>
          </cell>
          <cell r="JF125">
            <v>0</v>
          </cell>
          <cell r="JG125">
            <v>1</v>
          </cell>
          <cell r="JH125">
            <v>0</v>
          </cell>
          <cell r="JI125">
            <v>0</v>
          </cell>
          <cell r="JJ125">
            <v>1</v>
          </cell>
          <cell r="JK125">
            <v>0</v>
          </cell>
          <cell r="JL125">
            <v>0</v>
          </cell>
          <cell r="JO125" t="str">
            <v>Moins de 1 heure</v>
          </cell>
          <cell r="JP125" t="str">
            <v>Non</v>
          </cell>
          <cell r="KD125">
            <v>1</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V125">
            <v>1</v>
          </cell>
          <cell r="KW125">
            <v>0</v>
          </cell>
          <cell r="KX125">
            <v>1</v>
          </cell>
          <cell r="KY125">
            <v>0</v>
          </cell>
          <cell r="KZ125">
            <v>0</v>
          </cell>
          <cell r="LA125">
            <v>0</v>
          </cell>
          <cell r="LD125">
            <v>0</v>
          </cell>
          <cell r="LE125">
            <v>1</v>
          </cell>
          <cell r="LG125">
            <v>0</v>
          </cell>
          <cell r="LH125">
            <v>0</v>
          </cell>
          <cell r="LI125">
            <v>0</v>
          </cell>
          <cell r="LJ125">
            <v>0</v>
          </cell>
          <cell r="LK125">
            <v>0</v>
          </cell>
          <cell r="LL125">
            <v>0</v>
          </cell>
          <cell r="LM125">
            <v>0</v>
          </cell>
          <cell r="LN125">
            <v>0</v>
          </cell>
          <cell r="LQ125">
            <v>1</v>
          </cell>
          <cell r="LR125">
            <v>1</v>
          </cell>
          <cell r="LS125">
            <v>0</v>
          </cell>
          <cell r="LT125">
            <v>0</v>
          </cell>
          <cell r="LU125">
            <v>0</v>
          </cell>
          <cell r="LV125">
            <v>0</v>
          </cell>
          <cell r="LW125">
            <v>0</v>
          </cell>
          <cell r="LX125">
            <v>0</v>
          </cell>
          <cell r="LY125">
            <v>0</v>
          </cell>
          <cell r="LZ125">
            <v>0</v>
          </cell>
          <cell r="MA125">
            <v>0</v>
          </cell>
          <cell r="MB125">
            <v>0</v>
          </cell>
          <cell r="MC125">
            <v>0</v>
          </cell>
          <cell r="MD125">
            <v>0</v>
          </cell>
          <cell r="MG125">
            <v>1</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NH125">
            <v>1</v>
          </cell>
          <cell r="NN125">
            <v>3</v>
          </cell>
          <cell r="QR125">
            <v>23</v>
          </cell>
          <cell r="QS125">
            <v>27</v>
          </cell>
        </row>
        <row r="126">
          <cell r="F126" t="str">
            <v>Oui</v>
          </cell>
          <cell r="I126">
            <v>0</v>
          </cell>
          <cell r="AM126">
            <v>45108</v>
          </cell>
          <cell r="AN126" t="str">
            <v>Oui</v>
          </cell>
          <cell r="AQ126" t="str">
            <v>Déplacé interne</v>
          </cell>
          <cell r="BE126">
            <v>0</v>
          </cell>
          <cell r="BF126">
            <v>0</v>
          </cell>
          <cell r="BH126">
            <v>0</v>
          </cell>
          <cell r="BI126">
            <v>1</v>
          </cell>
          <cell r="BK126">
            <v>1</v>
          </cell>
          <cell r="BL126">
            <v>0</v>
          </cell>
          <cell r="BN126">
            <v>1</v>
          </cell>
          <cell r="BO126">
            <v>1</v>
          </cell>
          <cell r="BQ126">
            <v>0</v>
          </cell>
          <cell r="BR126">
            <v>0</v>
          </cell>
          <cell r="CC126">
            <v>4</v>
          </cell>
          <cell r="CF126">
            <v>4</v>
          </cell>
          <cell r="DE126" t="str">
            <v>Agriculture de subsistance</v>
          </cell>
          <cell r="DG126" t="str">
            <v>Oui</v>
          </cell>
          <cell r="DI126" t="str">
            <v>Oui</v>
          </cell>
          <cell r="DL126" t="str">
            <v>Non</v>
          </cell>
          <cell r="DO126">
            <v>0</v>
          </cell>
          <cell r="DP126">
            <v>0</v>
          </cell>
          <cell r="DQ126">
            <v>1</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F126">
            <v>0</v>
          </cell>
          <cell r="EI126">
            <v>1</v>
          </cell>
          <cell r="EJ126">
            <v>1</v>
          </cell>
          <cell r="EK126">
            <v>1</v>
          </cell>
          <cell r="EL126">
            <v>1</v>
          </cell>
          <cell r="FP126" t="str">
            <v>Locataire (habite seul sur une parcelle qu'il loue)</v>
          </cell>
          <cell r="FR126" t="str">
            <v>Maison (construction non-durable délabrée)</v>
          </cell>
          <cell r="FU126" t="str">
            <v>Non</v>
          </cell>
          <cell r="GE126" t="str">
            <v>Non</v>
          </cell>
          <cell r="GH126" t="str">
            <v>Source non-améliorée (c'est à dire non-protégée de l'extérieur, p.ex. puits creusé non-couvert/traditionnel, source naturelle non-aménagée, etc.)</v>
          </cell>
          <cell r="GK126" t="str">
            <v>Oui</v>
          </cell>
          <cell r="GL126" t="str">
            <v>Oui</v>
          </cell>
          <cell r="GM126" t="str">
            <v>Oui</v>
          </cell>
          <cell r="GN126" t="str">
            <v>Oui</v>
          </cell>
          <cell r="GO126" t="str">
            <v>Moins de 30 minutes</v>
          </cell>
          <cell r="GQ126">
            <v>0</v>
          </cell>
          <cell r="GR126">
            <v>0</v>
          </cell>
          <cell r="GS126">
            <v>0</v>
          </cell>
          <cell r="GT126">
            <v>0</v>
          </cell>
          <cell r="GU126">
            <v>0</v>
          </cell>
          <cell r="GV126">
            <v>0</v>
          </cell>
          <cell r="GW126">
            <v>0</v>
          </cell>
          <cell r="GX126">
            <v>0</v>
          </cell>
          <cell r="GY126">
            <v>1</v>
          </cell>
          <cell r="GZ126">
            <v>0</v>
          </cell>
          <cell r="HA126">
            <v>0</v>
          </cell>
          <cell r="HB126">
            <v>0</v>
          </cell>
          <cell r="HM126" t="str">
            <v>Non</v>
          </cell>
          <cell r="HO126" t="str">
            <v>Installation sanitaire non-améliorée (c’est-à-dire qui n'empêchent pas le contact extérieur avec les excréments, p.ex. latrine à fosse ouverte/sans dalle, latrines traditionnelles, etc.)</v>
          </cell>
          <cell r="HQ126" t="str">
            <v>Non</v>
          </cell>
          <cell r="HR126" t="str">
            <v>Oui</v>
          </cell>
          <cell r="HU126" t="str">
            <v>Structure de santé (centre, clinique, hôpital, etc.)</v>
          </cell>
          <cell r="HW126" t="str">
            <v>Structure de santé (centre, clinique, hôpital, etc.)</v>
          </cell>
          <cell r="HY126" t="str">
            <v>Entre 1 heure et 2 heures</v>
          </cell>
          <cell r="HZ126" t="str">
            <v>Non</v>
          </cell>
          <cell r="IB126" t="str">
            <v>Oui</v>
          </cell>
          <cell r="IC126" t="str">
            <v>Non</v>
          </cell>
          <cell r="ID126" t="str">
            <v>Oui</v>
          </cell>
          <cell r="IG126" t="str">
            <v>Non</v>
          </cell>
          <cell r="II126" t="str">
            <v>Non</v>
          </cell>
          <cell r="IO126">
            <v>0</v>
          </cell>
          <cell r="IP126">
            <v>0</v>
          </cell>
          <cell r="IQ126">
            <v>1</v>
          </cell>
          <cell r="IR126">
            <v>0</v>
          </cell>
          <cell r="IS126">
            <v>1</v>
          </cell>
          <cell r="IT126">
            <v>0</v>
          </cell>
          <cell r="IU126">
            <v>0</v>
          </cell>
          <cell r="IW126">
            <v>1</v>
          </cell>
          <cell r="IX126">
            <v>0</v>
          </cell>
          <cell r="IY126">
            <v>0</v>
          </cell>
          <cell r="IZ126">
            <v>1</v>
          </cell>
          <cell r="JA126">
            <v>0</v>
          </cell>
          <cell r="JB126">
            <v>0</v>
          </cell>
          <cell r="JC126">
            <v>0</v>
          </cell>
          <cell r="JE126">
            <v>0</v>
          </cell>
          <cell r="JF126">
            <v>0</v>
          </cell>
          <cell r="JG126">
            <v>1</v>
          </cell>
          <cell r="JH126">
            <v>0</v>
          </cell>
          <cell r="JI126">
            <v>1</v>
          </cell>
          <cell r="JJ126">
            <v>1</v>
          </cell>
          <cell r="JK126">
            <v>0</v>
          </cell>
          <cell r="JL126">
            <v>0</v>
          </cell>
          <cell r="JO126" t="str">
            <v>Moins de 1 heure</v>
          </cell>
          <cell r="JP126" t="str">
            <v>Non</v>
          </cell>
          <cell r="JS126" t="str">
            <v>Pas de garçons de cet âge dans le ménage</v>
          </cell>
          <cell r="JU126" t="str">
            <v>Pas de garçons de cet âge dans le ménage</v>
          </cell>
          <cell r="KD126">
            <v>1</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V126">
            <v>1</v>
          </cell>
          <cell r="KW126">
            <v>0</v>
          </cell>
          <cell r="KX126">
            <v>1</v>
          </cell>
          <cell r="KY126">
            <v>1</v>
          </cell>
          <cell r="KZ126">
            <v>0</v>
          </cell>
          <cell r="LA126">
            <v>0</v>
          </cell>
          <cell r="LD126">
            <v>0</v>
          </cell>
          <cell r="LE126">
            <v>1</v>
          </cell>
          <cell r="LG126">
            <v>0</v>
          </cell>
          <cell r="LH126">
            <v>0</v>
          </cell>
          <cell r="LI126">
            <v>0</v>
          </cell>
          <cell r="LJ126">
            <v>0</v>
          </cell>
          <cell r="LK126">
            <v>0</v>
          </cell>
          <cell r="LL126">
            <v>0</v>
          </cell>
          <cell r="LM126">
            <v>0</v>
          </cell>
          <cell r="LN126">
            <v>0</v>
          </cell>
          <cell r="LQ126">
            <v>1</v>
          </cell>
          <cell r="LR126">
            <v>0</v>
          </cell>
          <cell r="LS126">
            <v>1</v>
          </cell>
          <cell r="LT126">
            <v>0</v>
          </cell>
          <cell r="LU126">
            <v>0</v>
          </cell>
          <cell r="LV126">
            <v>0</v>
          </cell>
          <cell r="LW126">
            <v>0</v>
          </cell>
          <cell r="LX126">
            <v>0</v>
          </cell>
          <cell r="LY126">
            <v>0</v>
          </cell>
          <cell r="LZ126">
            <v>0</v>
          </cell>
          <cell r="MA126">
            <v>0</v>
          </cell>
          <cell r="MB126">
            <v>0</v>
          </cell>
          <cell r="MC126">
            <v>0</v>
          </cell>
          <cell r="MD126">
            <v>0</v>
          </cell>
          <cell r="MG126">
            <v>1</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NH126">
            <v>1</v>
          </cell>
          <cell r="NN126">
            <v>2.7</v>
          </cell>
          <cell r="QR126">
            <v>22</v>
          </cell>
          <cell r="QS126">
            <v>29</v>
          </cell>
        </row>
        <row r="127">
          <cell r="F127" t="str">
            <v>Oui</v>
          </cell>
          <cell r="I127">
            <v>0</v>
          </cell>
          <cell r="AM127">
            <v>45108</v>
          </cell>
          <cell r="AN127" t="str">
            <v>Oui</v>
          </cell>
          <cell r="AQ127" t="str">
            <v>Déplacé interne</v>
          </cell>
          <cell r="BE127">
            <v>0</v>
          </cell>
          <cell r="BF127">
            <v>0</v>
          </cell>
          <cell r="BH127">
            <v>1</v>
          </cell>
          <cell r="BI127">
            <v>0</v>
          </cell>
          <cell r="BK127">
            <v>3</v>
          </cell>
          <cell r="BL127">
            <v>4</v>
          </cell>
          <cell r="BN127">
            <v>1</v>
          </cell>
          <cell r="BO127">
            <v>2</v>
          </cell>
          <cell r="BQ127">
            <v>0</v>
          </cell>
          <cell r="BR127">
            <v>0</v>
          </cell>
          <cell r="CC127">
            <v>11</v>
          </cell>
          <cell r="CF127">
            <v>11</v>
          </cell>
          <cell r="DE127" t="str">
            <v>Travail journalier</v>
          </cell>
          <cell r="DG127" t="str">
            <v>Non</v>
          </cell>
          <cell r="DI127" t="str">
            <v>Non</v>
          </cell>
          <cell r="DJ127" t="str">
            <v>Le marché n'est pas situé à distance de marche / est trop loin</v>
          </cell>
          <cell r="DL127" t="str">
            <v>Oui</v>
          </cell>
          <cell r="DO127">
            <v>0</v>
          </cell>
          <cell r="DP127">
            <v>0</v>
          </cell>
          <cell r="DQ127">
            <v>1</v>
          </cell>
          <cell r="DR127">
            <v>0</v>
          </cell>
          <cell r="DS127">
            <v>1</v>
          </cell>
          <cell r="DT127">
            <v>0</v>
          </cell>
          <cell r="DU127">
            <v>0</v>
          </cell>
          <cell r="DV127">
            <v>0</v>
          </cell>
          <cell r="DW127">
            <v>0</v>
          </cell>
          <cell r="DX127">
            <v>0</v>
          </cell>
          <cell r="DY127">
            <v>0</v>
          </cell>
          <cell r="DZ127">
            <v>0</v>
          </cell>
          <cell r="EA127">
            <v>0</v>
          </cell>
          <cell r="EB127">
            <v>0</v>
          </cell>
          <cell r="EC127">
            <v>0</v>
          </cell>
          <cell r="ED127">
            <v>0</v>
          </cell>
          <cell r="EF127">
            <v>1</v>
          </cell>
          <cell r="EI127">
            <v>1</v>
          </cell>
          <cell r="EJ127">
            <v>1</v>
          </cell>
          <cell r="EK127">
            <v>1</v>
          </cell>
          <cell r="EL127">
            <v>1</v>
          </cell>
          <cell r="FP127" t="str">
            <v>En famille d'accueil</v>
          </cell>
          <cell r="FR127" t="str">
            <v>Maison (construction non-durable délabrée)</v>
          </cell>
          <cell r="FU127" t="str">
            <v>Non</v>
          </cell>
          <cell r="GE127" t="str">
            <v>Non</v>
          </cell>
          <cell r="GH127" t="str">
            <v>Source améliorée (c'est-à-dire protégée de l'extérieur, p.ex. eau courante/robinet, puits creusé couvert, puits à pompe/forage, camion-citerne/charrette avec citerne, Kiosque/échoppe/boutique à eau, eau en bouteille; eau en sachet, etc. et eau de pluie)</v>
          </cell>
          <cell r="GK127" t="str">
            <v>Oui</v>
          </cell>
          <cell r="GL127" t="str">
            <v>Oui</v>
          </cell>
          <cell r="GM127" t="str">
            <v>Oui</v>
          </cell>
          <cell r="GN127" t="str">
            <v>Oui</v>
          </cell>
          <cell r="GO127" t="str">
            <v>Moins de 30 minutes</v>
          </cell>
          <cell r="GQ127">
            <v>0</v>
          </cell>
          <cell r="GR127">
            <v>0</v>
          </cell>
          <cell r="GS127">
            <v>0</v>
          </cell>
          <cell r="GT127">
            <v>0</v>
          </cell>
          <cell r="GU127">
            <v>0</v>
          </cell>
          <cell r="GV127">
            <v>0</v>
          </cell>
          <cell r="GW127">
            <v>0</v>
          </cell>
          <cell r="GX127">
            <v>0</v>
          </cell>
          <cell r="GY127">
            <v>1</v>
          </cell>
          <cell r="GZ127">
            <v>0</v>
          </cell>
          <cell r="HA127">
            <v>0</v>
          </cell>
          <cell r="HB127">
            <v>0</v>
          </cell>
          <cell r="HM127" t="str">
            <v>Non</v>
          </cell>
          <cell r="HO127" t="str">
            <v>Installation sanitaire non-améliorée (c’est-à-dire qui n'empêchent pas le contact extérieur avec les excréments, p.ex. latrine à fosse ouverte/sans dalle, latrines traditionnelles, etc.)</v>
          </cell>
          <cell r="HQ127" t="str">
            <v>Non</v>
          </cell>
          <cell r="HR127" t="str">
            <v>Oui</v>
          </cell>
          <cell r="HU127" t="str">
            <v>Structure de santé (centre, clinique, hôpital, etc.)</v>
          </cell>
          <cell r="HW127" t="str">
            <v>Structure de santé (centre, clinique, hôpital, etc.)</v>
          </cell>
          <cell r="HY127" t="str">
            <v>Moins de 1 heure</v>
          </cell>
          <cell r="HZ127" t="str">
            <v>Non</v>
          </cell>
          <cell r="IB127" t="str">
            <v>Non</v>
          </cell>
          <cell r="IC127" t="str">
            <v>Non</v>
          </cell>
          <cell r="ID127" t="str">
            <v>Non</v>
          </cell>
          <cell r="IG127" t="str">
            <v>Non</v>
          </cell>
          <cell r="II127" t="str">
            <v>Oui</v>
          </cell>
          <cell r="IK127">
            <v>1</v>
          </cell>
          <cell r="IL127">
            <v>0</v>
          </cell>
          <cell r="IM127">
            <v>0</v>
          </cell>
          <cell r="IO127">
            <v>1</v>
          </cell>
          <cell r="IP127">
            <v>0</v>
          </cell>
          <cell r="IQ127">
            <v>0</v>
          </cell>
          <cell r="IR127">
            <v>0</v>
          </cell>
          <cell r="IS127">
            <v>1</v>
          </cell>
          <cell r="IT127">
            <v>0</v>
          </cell>
          <cell r="IU127">
            <v>0</v>
          </cell>
          <cell r="IW127">
            <v>0</v>
          </cell>
          <cell r="IX127">
            <v>0</v>
          </cell>
          <cell r="IY127">
            <v>0</v>
          </cell>
          <cell r="IZ127">
            <v>0</v>
          </cell>
          <cell r="JA127">
            <v>0</v>
          </cell>
          <cell r="JB127">
            <v>1</v>
          </cell>
          <cell r="JC127">
            <v>0</v>
          </cell>
          <cell r="JE127">
            <v>0</v>
          </cell>
          <cell r="JF127">
            <v>0</v>
          </cell>
          <cell r="JG127">
            <v>0</v>
          </cell>
          <cell r="JH127">
            <v>0</v>
          </cell>
          <cell r="JI127">
            <v>1</v>
          </cell>
          <cell r="JJ127">
            <v>0</v>
          </cell>
          <cell r="JK127">
            <v>0</v>
          </cell>
          <cell r="JL127">
            <v>0</v>
          </cell>
          <cell r="JO127" t="str">
            <v>Moins de 1 heure</v>
          </cell>
          <cell r="JP127" t="str">
            <v>Non</v>
          </cell>
          <cell r="JS127" t="str">
            <v>Tous</v>
          </cell>
          <cell r="JT127" t="str">
            <v>Toutes les filles de cet âge</v>
          </cell>
          <cell r="JU127" t="str">
            <v>Aucun</v>
          </cell>
          <cell r="JV127" t="str">
            <v>Aucune</v>
          </cell>
          <cell r="JZ127" t="str">
            <v>Manque de moyens pour payer l’école</v>
          </cell>
          <cell r="KD127">
            <v>1</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V127">
            <v>1</v>
          </cell>
          <cell r="KW127">
            <v>0</v>
          </cell>
          <cell r="KX127">
            <v>0</v>
          </cell>
          <cell r="KY127">
            <v>1</v>
          </cell>
          <cell r="KZ127">
            <v>0</v>
          </cell>
          <cell r="LA127">
            <v>0</v>
          </cell>
          <cell r="LD127">
            <v>0</v>
          </cell>
          <cell r="LE127">
            <v>0</v>
          </cell>
          <cell r="LG127">
            <v>0</v>
          </cell>
          <cell r="LH127">
            <v>0</v>
          </cell>
          <cell r="LI127">
            <v>1</v>
          </cell>
          <cell r="LJ127">
            <v>0</v>
          </cell>
          <cell r="LK127">
            <v>1</v>
          </cell>
          <cell r="LL127">
            <v>0</v>
          </cell>
          <cell r="LM127">
            <v>0</v>
          </cell>
          <cell r="LN127">
            <v>0</v>
          </cell>
          <cell r="LQ127">
            <v>1</v>
          </cell>
          <cell r="LR127">
            <v>0</v>
          </cell>
          <cell r="LS127">
            <v>0</v>
          </cell>
          <cell r="LT127">
            <v>0</v>
          </cell>
          <cell r="LU127">
            <v>0</v>
          </cell>
          <cell r="LV127">
            <v>0</v>
          </cell>
          <cell r="LW127">
            <v>1</v>
          </cell>
          <cell r="LX127">
            <v>0</v>
          </cell>
          <cell r="LY127">
            <v>0</v>
          </cell>
          <cell r="LZ127">
            <v>0</v>
          </cell>
          <cell r="MA127">
            <v>0</v>
          </cell>
          <cell r="MB127">
            <v>0</v>
          </cell>
          <cell r="MC127">
            <v>0</v>
          </cell>
          <cell r="MD127">
            <v>0</v>
          </cell>
          <cell r="MG127">
            <v>1</v>
          </cell>
          <cell r="MH127">
            <v>1</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NH127">
            <v>1</v>
          </cell>
          <cell r="NN127">
            <v>3.1</v>
          </cell>
          <cell r="QR127">
            <v>22</v>
          </cell>
          <cell r="QS127">
            <v>36</v>
          </cell>
        </row>
        <row r="128">
          <cell r="F128" t="str">
            <v>Oui</v>
          </cell>
          <cell r="I128">
            <v>0</v>
          </cell>
          <cell r="AM128">
            <v>45139</v>
          </cell>
          <cell r="AN128" t="str">
            <v>Oui</v>
          </cell>
          <cell r="AQ128" t="str">
            <v>Déplacé interne</v>
          </cell>
          <cell r="BE128">
            <v>0</v>
          </cell>
          <cell r="BF128">
            <v>1</v>
          </cell>
          <cell r="BH128">
            <v>1</v>
          </cell>
          <cell r="BI128">
            <v>0</v>
          </cell>
          <cell r="BK128">
            <v>0</v>
          </cell>
          <cell r="BL128">
            <v>0</v>
          </cell>
          <cell r="BN128">
            <v>1</v>
          </cell>
          <cell r="BO128">
            <v>1</v>
          </cell>
          <cell r="BQ128">
            <v>0</v>
          </cell>
          <cell r="BR128">
            <v>0</v>
          </cell>
          <cell r="CC128">
            <v>4</v>
          </cell>
          <cell r="CF128">
            <v>4</v>
          </cell>
          <cell r="DE128" t="str">
            <v>Travail journalier</v>
          </cell>
          <cell r="DG128" t="str">
            <v>Oui</v>
          </cell>
          <cell r="DI128" t="str">
            <v>Oui</v>
          </cell>
          <cell r="DL128" t="str">
            <v>Non</v>
          </cell>
          <cell r="DO128">
            <v>0</v>
          </cell>
          <cell r="DP128">
            <v>0</v>
          </cell>
          <cell r="DQ128">
            <v>1</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F128">
            <v>0</v>
          </cell>
          <cell r="EI128">
            <v>1</v>
          </cell>
          <cell r="EJ128">
            <v>1</v>
          </cell>
          <cell r="EK128">
            <v>1</v>
          </cell>
          <cell r="EL128">
            <v>1</v>
          </cell>
          <cell r="FP128" t="str">
            <v>Sur une parcelle ou un abri qui lui appartient</v>
          </cell>
          <cell r="FR128" t="str">
            <v>Maison (construction non-durable délabrée)</v>
          </cell>
          <cell r="FU128" t="str">
            <v>Non</v>
          </cell>
          <cell r="GE128" t="str">
            <v>Non</v>
          </cell>
          <cell r="GH128" t="str">
            <v>Source non-améliorée (c'est à dire non-protégée de l'extérieur, p.ex. puits creusé non-couvert/traditionnel, source naturelle non-aménagée, etc.)</v>
          </cell>
          <cell r="GK128" t="str">
            <v>Oui</v>
          </cell>
          <cell r="GL128" t="str">
            <v>Oui</v>
          </cell>
          <cell r="GM128" t="str">
            <v>Oui</v>
          </cell>
          <cell r="GN128" t="str">
            <v>Oui</v>
          </cell>
          <cell r="GO128" t="str">
            <v>Moins de 30 minutes</v>
          </cell>
          <cell r="GQ128">
            <v>0</v>
          </cell>
          <cell r="GR128">
            <v>0</v>
          </cell>
          <cell r="GS128">
            <v>0</v>
          </cell>
          <cell r="GT128">
            <v>0</v>
          </cell>
          <cell r="GU128">
            <v>0</v>
          </cell>
          <cell r="GV128">
            <v>0</v>
          </cell>
          <cell r="GW128">
            <v>0</v>
          </cell>
          <cell r="GX128">
            <v>0</v>
          </cell>
          <cell r="GY128">
            <v>1</v>
          </cell>
          <cell r="GZ128">
            <v>1</v>
          </cell>
          <cell r="HA128">
            <v>0</v>
          </cell>
          <cell r="HB128">
            <v>0</v>
          </cell>
          <cell r="HM128" t="str">
            <v>Non</v>
          </cell>
          <cell r="HO128" t="str">
            <v>Installation sanitaire non-améliorée (c’est-à-dire qui n'empêchent pas le contact extérieur avec les excréments, p.ex. latrine à fosse ouverte/sans dalle, latrines traditionnelles, etc.)</v>
          </cell>
          <cell r="HQ128" t="str">
            <v>Non</v>
          </cell>
          <cell r="HR128" t="str">
            <v>Oui</v>
          </cell>
          <cell r="HU128" t="str">
            <v>Structure de santé (centre, clinique, hôpital, etc.)</v>
          </cell>
          <cell r="HW128" t="str">
            <v>Structure de santé (centre, clinique, hôpital, etc.)</v>
          </cell>
          <cell r="HY128" t="str">
            <v>Moins de 1 heure</v>
          </cell>
          <cell r="HZ128" t="str">
            <v>Non</v>
          </cell>
          <cell r="IB128" t="str">
            <v>Oui</v>
          </cell>
          <cell r="IC128" t="str">
            <v>Non</v>
          </cell>
          <cell r="ID128" t="str">
            <v>Oui</v>
          </cell>
          <cell r="IG128" t="str">
            <v>Non</v>
          </cell>
          <cell r="II128" t="str">
            <v>Non</v>
          </cell>
          <cell r="IO128">
            <v>0</v>
          </cell>
          <cell r="IP128">
            <v>0</v>
          </cell>
          <cell r="IQ128">
            <v>1</v>
          </cell>
          <cell r="IR128">
            <v>0</v>
          </cell>
          <cell r="IS128">
            <v>1</v>
          </cell>
          <cell r="IT128">
            <v>0</v>
          </cell>
          <cell r="IU128">
            <v>0</v>
          </cell>
          <cell r="IW128">
            <v>1</v>
          </cell>
          <cell r="IX128">
            <v>0</v>
          </cell>
          <cell r="IY128">
            <v>0</v>
          </cell>
          <cell r="IZ128">
            <v>1</v>
          </cell>
          <cell r="JA128">
            <v>0</v>
          </cell>
          <cell r="JB128">
            <v>0</v>
          </cell>
          <cell r="JC128">
            <v>0</v>
          </cell>
          <cell r="JE128">
            <v>0</v>
          </cell>
          <cell r="JF128">
            <v>0</v>
          </cell>
          <cell r="JG128">
            <v>1</v>
          </cell>
          <cell r="JH128">
            <v>0</v>
          </cell>
          <cell r="JI128">
            <v>0</v>
          </cell>
          <cell r="JJ128">
            <v>1</v>
          </cell>
          <cell r="JK128">
            <v>0</v>
          </cell>
          <cell r="JL128">
            <v>0</v>
          </cell>
          <cell r="JO128" t="str">
            <v>Au moins une heure</v>
          </cell>
          <cell r="JP128" t="str">
            <v>Non</v>
          </cell>
          <cell r="KD128">
            <v>1</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V128">
            <v>1</v>
          </cell>
          <cell r="KW128">
            <v>0</v>
          </cell>
          <cell r="KX128">
            <v>0</v>
          </cell>
          <cell r="KY128">
            <v>1</v>
          </cell>
          <cell r="KZ128">
            <v>0</v>
          </cell>
          <cell r="LA128">
            <v>0</v>
          </cell>
          <cell r="LD128">
            <v>0</v>
          </cell>
          <cell r="LE128">
            <v>1</v>
          </cell>
          <cell r="LG128">
            <v>0</v>
          </cell>
          <cell r="LH128">
            <v>0</v>
          </cell>
          <cell r="LI128">
            <v>0</v>
          </cell>
          <cell r="LJ128">
            <v>0</v>
          </cell>
          <cell r="LK128">
            <v>0</v>
          </cell>
          <cell r="LL128">
            <v>0</v>
          </cell>
          <cell r="LM128">
            <v>0</v>
          </cell>
          <cell r="LN128">
            <v>0</v>
          </cell>
          <cell r="LQ128">
            <v>1</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G128">
            <v>1</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NH128">
            <v>1</v>
          </cell>
          <cell r="NN128">
            <v>3.4</v>
          </cell>
          <cell r="QR128">
            <v>24</v>
          </cell>
          <cell r="QS128">
            <v>23</v>
          </cell>
        </row>
        <row r="129">
          <cell r="F129" t="str">
            <v>Oui</v>
          </cell>
          <cell r="I129">
            <v>0</v>
          </cell>
          <cell r="AM129">
            <v>45108</v>
          </cell>
          <cell r="AN129" t="str">
            <v>Oui</v>
          </cell>
          <cell r="AQ129" t="str">
            <v>Déplacé interne</v>
          </cell>
          <cell r="BE129">
            <v>0</v>
          </cell>
          <cell r="BF129">
            <v>0</v>
          </cell>
          <cell r="BH129">
            <v>0</v>
          </cell>
          <cell r="BI129">
            <v>2</v>
          </cell>
          <cell r="BK129">
            <v>1</v>
          </cell>
          <cell r="BL129">
            <v>1</v>
          </cell>
          <cell r="BN129">
            <v>1</v>
          </cell>
          <cell r="BO129">
            <v>1</v>
          </cell>
          <cell r="BQ129">
            <v>0</v>
          </cell>
          <cell r="BR129">
            <v>0</v>
          </cell>
          <cell r="CC129">
            <v>6</v>
          </cell>
          <cell r="CF129">
            <v>6</v>
          </cell>
          <cell r="DE129" t="str">
            <v>Agriculture de subsistance</v>
          </cell>
          <cell r="DG129" t="str">
            <v>Oui</v>
          </cell>
          <cell r="DI129" t="str">
            <v>Oui</v>
          </cell>
          <cell r="DL129" t="str">
            <v>Non</v>
          </cell>
          <cell r="DO129">
            <v>0</v>
          </cell>
          <cell r="DP129">
            <v>0</v>
          </cell>
          <cell r="DQ129">
            <v>0</v>
          </cell>
          <cell r="DR129">
            <v>0</v>
          </cell>
          <cell r="DS129">
            <v>1</v>
          </cell>
          <cell r="DT129">
            <v>0</v>
          </cell>
          <cell r="DU129">
            <v>0</v>
          </cell>
          <cell r="DV129">
            <v>0</v>
          </cell>
          <cell r="DW129">
            <v>0</v>
          </cell>
          <cell r="DX129">
            <v>0</v>
          </cell>
          <cell r="DY129">
            <v>0</v>
          </cell>
          <cell r="DZ129">
            <v>0</v>
          </cell>
          <cell r="EA129">
            <v>0</v>
          </cell>
          <cell r="EB129">
            <v>0</v>
          </cell>
          <cell r="EC129">
            <v>0</v>
          </cell>
          <cell r="ED129">
            <v>0</v>
          </cell>
          <cell r="EF129">
            <v>0</v>
          </cell>
          <cell r="EI129">
            <v>1</v>
          </cell>
          <cell r="EJ129">
            <v>1</v>
          </cell>
          <cell r="EK129">
            <v>1</v>
          </cell>
          <cell r="EL129">
            <v>1</v>
          </cell>
          <cell r="FP129" t="str">
            <v>En famille d'accueil</v>
          </cell>
          <cell r="FR129" t="str">
            <v>Maison (construction non-durable délabrée)</v>
          </cell>
          <cell r="FU129" t="str">
            <v>Oui</v>
          </cell>
          <cell r="GE129" t="str">
            <v>Non</v>
          </cell>
          <cell r="GH129" t="str">
            <v>Source non-améliorée (c'est à dire non-protégée de l'extérieur, p.ex. puits creusé non-couvert/traditionnel, source naturelle non-aménagée, etc.)</v>
          </cell>
          <cell r="GK129" t="str">
            <v>Non</v>
          </cell>
          <cell r="GL129" t="str">
            <v>Non</v>
          </cell>
          <cell r="GM129" t="str">
            <v>Non</v>
          </cell>
          <cell r="GN129" t="str">
            <v>Oui</v>
          </cell>
          <cell r="GO129" t="str">
            <v>Moins de 30 minutes</v>
          </cell>
          <cell r="GQ129">
            <v>0</v>
          </cell>
          <cell r="GR129">
            <v>0</v>
          </cell>
          <cell r="GS129">
            <v>0</v>
          </cell>
          <cell r="GT129">
            <v>0</v>
          </cell>
          <cell r="GU129">
            <v>0</v>
          </cell>
          <cell r="GV129">
            <v>0</v>
          </cell>
          <cell r="GW129">
            <v>0</v>
          </cell>
          <cell r="GX129">
            <v>0</v>
          </cell>
          <cell r="GY129">
            <v>1</v>
          </cell>
          <cell r="GZ129">
            <v>0</v>
          </cell>
          <cell r="HA129">
            <v>0</v>
          </cell>
          <cell r="HB129">
            <v>0</v>
          </cell>
          <cell r="HM129" t="str">
            <v>Non</v>
          </cell>
          <cell r="HO129" t="str">
            <v>Installation sanitaire non-améliorée (c’est-à-dire qui n'empêchent pas le contact extérieur avec les excréments, p.ex. latrine à fosse ouverte/sans dalle, latrines traditionnelles, etc.)</v>
          </cell>
          <cell r="HQ129" t="str">
            <v>Non</v>
          </cell>
          <cell r="HR129" t="str">
            <v>Oui</v>
          </cell>
          <cell r="HU129" t="str">
            <v>Structure de santé (centre, clinique, hôpital, etc.)</v>
          </cell>
          <cell r="HW129" t="str">
            <v>Structure de santé (centre, clinique, hôpital, etc.)</v>
          </cell>
          <cell r="HY129" t="str">
            <v>Entre 1 heure et 2 heures</v>
          </cell>
          <cell r="HZ129" t="str">
            <v>Non</v>
          </cell>
          <cell r="IB129" t="str">
            <v>Oui</v>
          </cell>
          <cell r="IC129" t="str">
            <v>Non</v>
          </cell>
          <cell r="ID129" t="str">
            <v>Oui</v>
          </cell>
          <cell r="IG129" t="str">
            <v>Non</v>
          </cell>
          <cell r="II129" t="str">
            <v>Non</v>
          </cell>
          <cell r="IO129">
            <v>0</v>
          </cell>
          <cell r="IP129">
            <v>0</v>
          </cell>
          <cell r="IQ129">
            <v>1</v>
          </cell>
          <cell r="IR129">
            <v>0</v>
          </cell>
          <cell r="IS129">
            <v>1</v>
          </cell>
          <cell r="IT129">
            <v>0</v>
          </cell>
          <cell r="IU129">
            <v>0</v>
          </cell>
          <cell r="IW129">
            <v>1</v>
          </cell>
          <cell r="IX129">
            <v>0</v>
          </cell>
          <cell r="IY129">
            <v>0</v>
          </cell>
          <cell r="IZ129">
            <v>1</v>
          </cell>
          <cell r="JA129">
            <v>0</v>
          </cell>
          <cell r="JB129">
            <v>0</v>
          </cell>
          <cell r="JC129">
            <v>0</v>
          </cell>
          <cell r="JE129">
            <v>0</v>
          </cell>
          <cell r="JF129">
            <v>0</v>
          </cell>
          <cell r="JG129">
            <v>1</v>
          </cell>
          <cell r="JH129">
            <v>0</v>
          </cell>
          <cell r="JI129">
            <v>1</v>
          </cell>
          <cell r="JJ129">
            <v>0</v>
          </cell>
          <cell r="JK129">
            <v>0</v>
          </cell>
          <cell r="JL129">
            <v>0</v>
          </cell>
          <cell r="JO129" t="str">
            <v>Au moins une heure</v>
          </cell>
          <cell r="JP129" t="str">
            <v>Non</v>
          </cell>
          <cell r="JS129" t="str">
            <v>Pas de garçons de cet âge dans le ménage</v>
          </cell>
          <cell r="JT129" t="str">
            <v>Pas de filles de cet âge dans le ménage</v>
          </cell>
          <cell r="JU129" t="str">
            <v>Pas de garçons de cet âge dans le ménage</v>
          </cell>
          <cell r="JV129" t="str">
            <v>Pas de filles de cet âge dans le ménage</v>
          </cell>
          <cell r="KD129">
            <v>1</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V129">
            <v>1</v>
          </cell>
          <cell r="KW129">
            <v>0</v>
          </cell>
          <cell r="KX129">
            <v>1</v>
          </cell>
          <cell r="KY129">
            <v>0</v>
          </cell>
          <cell r="KZ129">
            <v>0</v>
          </cell>
          <cell r="LA129">
            <v>0</v>
          </cell>
          <cell r="LD129">
            <v>0</v>
          </cell>
          <cell r="LE129">
            <v>0</v>
          </cell>
          <cell r="LG129">
            <v>0</v>
          </cell>
          <cell r="LH129">
            <v>0</v>
          </cell>
          <cell r="LI129">
            <v>0</v>
          </cell>
          <cell r="LJ129">
            <v>0</v>
          </cell>
          <cell r="LK129">
            <v>0</v>
          </cell>
          <cell r="LL129">
            <v>0</v>
          </cell>
          <cell r="LM129">
            <v>0</v>
          </cell>
          <cell r="LN129">
            <v>0</v>
          </cell>
          <cell r="LQ129">
            <v>0</v>
          </cell>
          <cell r="LR129">
            <v>1</v>
          </cell>
          <cell r="LS129">
            <v>0</v>
          </cell>
          <cell r="LT129">
            <v>0</v>
          </cell>
          <cell r="LU129">
            <v>0</v>
          </cell>
          <cell r="LV129">
            <v>0</v>
          </cell>
          <cell r="LW129">
            <v>0</v>
          </cell>
          <cell r="LX129">
            <v>0</v>
          </cell>
          <cell r="LY129">
            <v>0</v>
          </cell>
          <cell r="LZ129">
            <v>0</v>
          </cell>
          <cell r="MA129">
            <v>0</v>
          </cell>
          <cell r="MB129">
            <v>0</v>
          </cell>
          <cell r="MC129">
            <v>0</v>
          </cell>
          <cell r="MD129">
            <v>0</v>
          </cell>
          <cell r="MG129">
            <v>1</v>
          </cell>
          <cell r="MH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NH129">
            <v>1</v>
          </cell>
          <cell r="NN129">
            <v>2.7</v>
          </cell>
          <cell r="QR129">
            <v>28</v>
          </cell>
          <cell r="QS129">
            <v>24</v>
          </cell>
        </row>
        <row r="130">
          <cell r="F130" t="str">
            <v>Oui</v>
          </cell>
          <cell r="I130">
            <v>0</v>
          </cell>
          <cell r="AM130">
            <v>45200</v>
          </cell>
          <cell r="AN130" t="str">
            <v>Oui</v>
          </cell>
          <cell r="AQ130" t="str">
            <v>Retourné</v>
          </cell>
          <cell r="AS130" t="str">
            <v>Non</v>
          </cell>
          <cell r="BE130">
            <v>0</v>
          </cell>
          <cell r="BF130">
            <v>0</v>
          </cell>
          <cell r="BH130">
            <v>1</v>
          </cell>
          <cell r="BI130">
            <v>0</v>
          </cell>
          <cell r="BK130">
            <v>3</v>
          </cell>
          <cell r="BL130">
            <v>3</v>
          </cell>
          <cell r="BN130">
            <v>1</v>
          </cell>
          <cell r="BO130">
            <v>1</v>
          </cell>
          <cell r="BQ130">
            <v>0</v>
          </cell>
          <cell r="BR130">
            <v>0</v>
          </cell>
          <cell r="CC130">
            <v>9</v>
          </cell>
          <cell r="CF130">
            <v>9</v>
          </cell>
          <cell r="DE130" t="str">
            <v>Agriculture de subsistance</v>
          </cell>
          <cell r="DG130" t="str">
            <v>Oui</v>
          </cell>
          <cell r="DI130" t="str">
            <v>Non</v>
          </cell>
          <cell r="DJ130" t="str">
            <v>Les produits sur le marché sont trop chers pour le ménage</v>
          </cell>
          <cell r="DL130" t="str">
            <v>Non</v>
          </cell>
          <cell r="DO130">
            <v>1</v>
          </cell>
          <cell r="DP130">
            <v>0</v>
          </cell>
          <cell r="DQ130">
            <v>0</v>
          </cell>
          <cell r="DR130">
            <v>0</v>
          </cell>
          <cell r="DS130">
            <v>1</v>
          </cell>
          <cell r="DT130">
            <v>0</v>
          </cell>
          <cell r="DU130">
            <v>0</v>
          </cell>
          <cell r="DV130">
            <v>0</v>
          </cell>
          <cell r="DW130">
            <v>0</v>
          </cell>
          <cell r="DX130">
            <v>0</v>
          </cell>
          <cell r="DY130">
            <v>0</v>
          </cell>
          <cell r="DZ130">
            <v>0</v>
          </cell>
          <cell r="EA130">
            <v>0</v>
          </cell>
          <cell r="EB130">
            <v>0</v>
          </cell>
          <cell r="EC130">
            <v>0</v>
          </cell>
          <cell r="ED130">
            <v>0</v>
          </cell>
          <cell r="EF130">
            <v>2</v>
          </cell>
          <cell r="EI130">
            <v>2</v>
          </cell>
          <cell r="EJ130">
            <v>2</v>
          </cell>
          <cell r="EK130">
            <v>2</v>
          </cell>
          <cell r="EL130">
            <v>2</v>
          </cell>
          <cell r="FP130" t="str">
            <v>Sur une parcelle ou un abri qui lui appartient</v>
          </cell>
          <cell r="FR130" t="str">
            <v>Maison (construction non-durable délabrée)</v>
          </cell>
          <cell r="FU130" t="str">
            <v>Non</v>
          </cell>
          <cell r="GE130" t="str">
            <v>Non</v>
          </cell>
          <cell r="GH130" t="str">
            <v>Source améliorée (c'est-à-dire protégée de l'extérieur, p.ex. eau courante/robinet, puits creusé couvert, puits à pompe/forage, camion-citerne/charrette avec citerne, Kiosque/échoppe/boutique à eau, eau en bouteille; eau en sachet, etc. et eau de pluie)</v>
          </cell>
          <cell r="GK130" t="str">
            <v>Oui</v>
          </cell>
          <cell r="GL130" t="str">
            <v>Oui</v>
          </cell>
          <cell r="GM130" t="str">
            <v>Oui</v>
          </cell>
          <cell r="GN130" t="str">
            <v>Oui</v>
          </cell>
          <cell r="GO130" t="str">
            <v>Moins de 30 minutes</v>
          </cell>
          <cell r="GQ130">
            <v>0</v>
          </cell>
          <cell r="GR130">
            <v>0</v>
          </cell>
          <cell r="GS130">
            <v>0</v>
          </cell>
          <cell r="GT130">
            <v>0</v>
          </cell>
          <cell r="GU130">
            <v>0</v>
          </cell>
          <cell r="GV130">
            <v>0</v>
          </cell>
          <cell r="GW130">
            <v>0</v>
          </cell>
          <cell r="GX130">
            <v>0</v>
          </cell>
          <cell r="GY130">
            <v>1</v>
          </cell>
          <cell r="GZ130">
            <v>0</v>
          </cell>
          <cell r="HA130">
            <v>0</v>
          </cell>
          <cell r="HB130">
            <v>0</v>
          </cell>
          <cell r="HM130" t="str">
            <v>Non</v>
          </cell>
          <cell r="HO130" t="str">
            <v>Installation sanitaire non-améliorée (c’est-à-dire qui n'empêchent pas le contact extérieur avec les excréments, p.ex. latrine à fosse ouverte/sans dalle, latrines traditionnelles, etc.)</v>
          </cell>
          <cell r="HQ130" t="str">
            <v>Non</v>
          </cell>
          <cell r="HR130" t="str">
            <v>Oui</v>
          </cell>
          <cell r="HU130" t="str">
            <v>Structure de santé (centre, clinique, hôpital, etc.)</v>
          </cell>
          <cell r="HW130" t="str">
            <v>Structure de santé (centre, clinique, hôpital, etc.)</v>
          </cell>
          <cell r="HY130" t="str">
            <v>Moins de 1 heure</v>
          </cell>
          <cell r="HZ130" t="str">
            <v>Non</v>
          </cell>
          <cell r="IB130" t="str">
            <v>Oui</v>
          </cell>
          <cell r="IC130" t="str">
            <v>Non</v>
          </cell>
          <cell r="ID130" t="str">
            <v>Oui</v>
          </cell>
          <cell r="IG130" t="str">
            <v>Non</v>
          </cell>
          <cell r="II130" t="str">
            <v>Oui</v>
          </cell>
          <cell r="IK130">
            <v>1</v>
          </cell>
          <cell r="IL130">
            <v>0</v>
          </cell>
          <cell r="IM130">
            <v>0</v>
          </cell>
          <cell r="IO130">
            <v>0</v>
          </cell>
          <cell r="IP130">
            <v>0</v>
          </cell>
          <cell r="IQ130">
            <v>0</v>
          </cell>
          <cell r="IR130">
            <v>0</v>
          </cell>
          <cell r="IS130">
            <v>0</v>
          </cell>
          <cell r="IT130">
            <v>1</v>
          </cell>
          <cell r="IU130">
            <v>0</v>
          </cell>
          <cell r="IW130">
            <v>0</v>
          </cell>
          <cell r="IX130">
            <v>0</v>
          </cell>
          <cell r="IY130">
            <v>0</v>
          </cell>
          <cell r="IZ130">
            <v>0</v>
          </cell>
          <cell r="JA130">
            <v>0</v>
          </cell>
          <cell r="JB130">
            <v>1</v>
          </cell>
          <cell r="JC130">
            <v>0</v>
          </cell>
          <cell r="JE130">
            <v>0</v>
          </cell>
          <cell r="JF130">
            <v>0</v>
          </cell>
          <cell r="JG130">
            <v>0</v>
          </cell>
          <cell r="JH130">
            <v>0</v>
          </cell>
          <cell r="JI130">
            <v>1</v>
          </cell>
          <cell r="JJ130">
            <v>0</v>
          </cell>
          <cell r="JK130">
            <v>0</v>
          </cell>
          <cell r="JL130">
            <v>1</v>
          </cell>
          <cell r="JO130" t="str">
            <v>Moins de 1 heure</v>
          </cell>
          <cell r="JP130" t="str">
            <v>Non</v>
          </cell>
          <cell r="JS130" t="str">
            <v>Tous</v>
          </cell>
          <cell r="JT130" t="str">
            <v>Toutes les filles de cet âge</v>
          </cell>
          <cell r="JU130" t="str">
            <v>Aucun</v>
          </cell>
          <cell r="JV130" t="str">
            <v>Aucune</v>
          </cell>
          <cell r="JZ130" t="str">
            <v>Manque de moyens pour payer l’école</v>
          </cell>
          <cell r="KD130">
            <v>1</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V130">
            <v>1</v>
          </cell>
          <cell r="KW130">
            <v>0</v>
          </cell>
          <cell r="KX130">
            <v>0</v>
          </cell>
          <cell r="KY130">
            <v>1</v>
          </cell>
          <cell r="KZ130">
            <v>1</v>
          </cell>
          <cell r="LA130">
            <v>0</v>
          </cell>
          <cell r="LD130">
            <v>0</v>
          </cell>
          <cell r="LE130">
            <v>0</v>
          </cell>
          <cell r="LG130">
            <v>0</v>
          </cell>
          <cell r="LH130">
            <v>0</v>
          </cell>
          <cell r="LI130">
            <v>0</v>
          </cell>
          <cell r="LJ130">
            <v>1</v>
          </cell>
          <cell r="LK130">
            <v>0</v>
          </cell>
          <cell r="LL130">
            <v>1</v>
          </cell>
          <cell r="LM130">
            <v>0</v>
          </cell>
          <cell r="LN130">
            <v>0</v>
          </cell>
          <cell r="LQ130">
            <v>0</v>
          </cell>
          <cell r="LR130">
            <v>1</v>
          </cell>
          <cell r="LS130">
            <v>0</v>
          </cell>
          <cell r="LT130">
            <v>0</v>
          </cell>
          <cell r="LU130">
            <v>0</v>
          </cell>
          <cell r="LV130">
            <v>0</v>
          </cell>
          <cell r="LW130">
            <v>1</v>
          </cell>
          <cell r="LX130">
            <v>0</v>
          </cell>
          <cell r="LY130">
            <v>0</v>
          </cell>
          <cell r="LZ130">
            <v>0</v>
          </cell>
          <cell r="MA130">
            <v>0</v>
          </cell>
          <cell r="MB130">
            <v>0</v>
          </cell>
          <cell r="MC130">
            <v>0</v>
          </cell>
          <cell r="MD130">
            <v>0</v>
          </cell>
          <cell r="MG130">
            <v>0</v>
          </cell>
          <cell r="MH130">
            <v>1</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NH130">
            <v>1</v>
          </cell>
          <cell r="NN130">
            <v>3.2</v>
          </cell>
          <cell r="QR130">
            <v>24</v>
          </cell>
          <cell r="QS130">
            <v>13</v>
          </cell>
        </row>
        <row r="131">
          <cell r="F131" t="str">
            <v>Oui</v>
          </cell>
          <cell r="I131">
            <v>0</v>
          </cell>
          <cell r="AM131">
            <v>45139</v>
          </cell>
          <cell r="AN131" t="str">
            <v>Oui</v>
          </cell>
          <cell r="AQ131" t="str">
            <v>Déplacé interne</v>
          </cell>
          <cell r="BE131">
            <v>0</v>
          </cell>
          <cell r="BF131">
            <v>0</v>
          </cell>
          <cell r="BH131">
            <v>0</v>
          </cell>
          <cell r="BI131">
            <v>0</v>
          </cell>
          <cell r="BK131">
            <v>1</v>
          </cell>
          <cell r="BL131">
            <v>2</v>
          </cell>
          <cell r="BN131">
            <v>2</v>
          </cell>
          <cell r="BO131">
            <v>2</v>
          </cell>
          <cell r="BQ131">
            <v>0</v>
          </cell>
          <cell r="BR131">
            <v>0</v>
          </cell>
          <cell r="CC131">
            <v>7</v>
          </cell>
          <cell r="CF131">
            <v>7</v>
          </cell>
          <cell r="DE131" t="str">
            <v>Agriculture de subsistance</v>
          </cell>
          <cell r="DG131" t="str">
            <v>Non</v>
          </cell>
          <cell r="DI131" t="str">
            <v>Oui</v>
          </cell>
          <cell r="DL131" t="str">
            <v>Non</v>
          </cell>
          <cell r="DO131">
            <v>0</v>
          </cell>
          <cell r="DP131">
            <v>0</v>
          </cell>
          <cell r="DQ131">
            <v>0</v>
          </cell>
          <cell r="DR131">
            <v>0</v>
          </cell>
          <cell r="DS131">
            <v>1</v>
          </cell>
          <cell r="DT131">
            <v>0</v>
          </cell>
          <cell r="DU131">
            <v>0</v>
          </cell>
          <cell r="DV131">
            <v>0</v>
          </cell>
          <cell r="DW131">
            <v>0</v>
          </cell>
          <cell r="DX131">
            <v>0</v>
          </cell>
          <cell r="DY131">
            <v>0</v>
          </cell>
          <cell r="DZ131">
            <v>0</v>
          </cell>
          <cell r="EA131">
            <v>0</v>
          </cell>
          <cell r="EB131">
            <v>0</v>
          </cell>
          <cell r="EC131">
            <v>0</v>
          </cell>
          <cell r="ED131">
            <v>0</v>
          </cell>
          <cell r="EF131">
            <v>0</v>
          </cell>
          <cell r="EI131">
            <v>1</v>
          </cell>
          <cell r="EJ131">
            <v>1</v>
          </cell>
          <cell r="EK131">
            <v>1</v>
          </cell>
          <cell r="EL131">
            <v>1</v>
          </cell>
          <cell r="FP131" t="str">
            <v>En famille d'accueil</v>
          </cell>
          <cell r="FR131" t="str">
            <v>Maison (construction non-durable délabrée)</v>
          </cell>
          <cell r="FU131" t="str">
            <v>Non</v>
          </cell>
          <cell r="GE131" t="str">
            <v>Non</v>
          </cell>
          <cell r="GH131" t="str">
            <v>Source non-améliorée (c'est à dire non-protégée de l'extérieur, p.ex. puits creusé non-couvert/traditionnel, source naturelle non-aménagée, etc.)</v>
          </cell>
          <cell r="GK131" t="str">
            <v>Oui</v>
          </cell>
          <cell r="GL131" t="str">
            <v>Oui</v>
          </cell>
          <cell r="GM131" t="str">
            <v>Oui</v>
          </cell>
          <cell r="GN131" t="str">
            <v>Oui</v>
          </cell>
          <cell r="GO131" t="str">
            <v>Moins de 30 minutes</v>
          </cell>
          <cell r="GQ131">
            <v>0</v>
          </cell>
          <cell r="GR131">
            <v>0</v>
          </cell>
          <cell r="GS131">
            <v>0</v>
          </cell>
          <cell r="GT131">
            <v>0</v>
          </cell>
          <cell r="GU131">
            <v>0</v>
          </cell>
          <cell r="GV131">
            <v>0</v>
          </cell>
          <cell r="GW131">
            <v>0</v>
          </cell>
          <cell r="GX131">
            <v>0</v>
          </cell>
          <cell r="GY131">
            <v>1</v>
          </cell>
          <cell r="GZ131">
            <v>0</v>
          </cell>
          <cell r="HA131">
            <v>0</v>
          </cell>
          <cell r="HB131">
            <v>0</v>
          </cell>
          <cell r="HM131" t="str">
            <v>Non</v>
          </cell>
          <cell r="HO131" t="str">
            <v>Installation sanitaire non-améliorée (c’est-à-dire qui n'empêchent pas le contact extérieur avec les excréments, p.ex. latrine à fosse ouverte/sans dalle, latrines traditionnelles, etc.)</v>
          </cell>
          <cell r="HQ131" t="str">
            <v>Non</v>
          </cell>
          <cell r="HR131" t="str">
            <v>Non</v>
          </cell>
          <cell r="HU131" t="str">
            <v>Structure de santé (centre, clinique, hôpital, etc.)</v>
          </cell>
          <cell r="HW131" t="str">
            <v>Structure de santé (centre, clinique, hôpital, etc.)</v>
          </cell>
          <cell r="HY131" t="str">
            <v>Entre 2 heures et une demi-journée</v>
          </cell>
          <cell r="HZ131" t="str">
            <v>Non</v>
          </cell>
          <cell r="IG131" t="str">
            <v>Non</v>
          </cell>
          <cell r="II131" t="str">
            <v>Non</v>
          </cell>
          <cell r="IO131">
            <v>0</v>
          </cell>
          <cell r="IP131">
            <v>0</v>
          </cell>
          <cell r="IQ131">
            <v>1</v>
          </cell>
          <cell r="IR131">
            <v>0</v>
          </cell>
          <cell r="IS131">
            <v>1</v>
          </cell>
          <cell r="IT131">
            <v>0</v>
          </cell>
          <cell r="IU131">
            <v>0</v>
          </cell>
          <cell r="IW131">
            <v>1</v>
          </cell>
          <cell r="IX131">
            <v>0</v>
          </cell>
          <cell r="IY131">
            <v>0</v>
          </cell>
          <cell r="IZ131">
            <v>1</v>
          </cell>
          <cell r="JA131">
            <v>0</v>
          </cell>
          <cell r="JB131">
            <v>0</v>
          </cell>
          <cell r="JC131">
            <v>0</v>
          </cell>
          <cell r="JE131">
            <v>0</v>
          </cell>
          <cell r="JF131">
            <v>0</v>
          </cell>
          <cell r="JG131">
            <v>1</v>
          </cell>
          <cell r="JH131">
            <v>0</v>
          </cell>
          <cell r="JI131">
            <v>0</v>
          </cell>
          <cell r="JJ131">
            <v>1</v>
          </cell>
          <cell r="JK131">
            <v>0</v>
          </cell>
          <cell r="JL131">
            <v>0</v>
          </cell>
          <cell r="JO131" t="str">
            <v>Au moins une heure</v>
          </cell>
          <cell r="JP131" t="str">
            <v>Non</v>
          </cell>
          <cell r="JS131" t="str">
            <v>Certains mais pas tous</v>
          </cell>
          <cell r="JT131" t="str">
            <v>Certaines mais pas toutes</v>
          </cell>
          <cell r="JU131" t="str">
            <v>Certains mais pas tous</v>
          </cell>
          <cell r="JV131" t="str">
            <v>Certaines mais pas toutes</v>
          </cell>
          <cell r="JZ131" t="str">
            <v>Interruption suite à un déplacement / retour</v>
          </cell>
          <cell r="KD131">
            <v>1</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V131">
            <v>1</v>
          </cell>
          <cell r="KW131">
            <v>0</v>
          </cell>
          <cell r="KX131">
            <v>1</v>
          </cell>
          <cell r="KY131">
            <v>1</v>
          </cell>
          <cell r="KZ131">
            <v>0</v>
          </cell>
          <cell r="LA131">
            <v>0</v>
          </cell>
          <cell r="LD131">
            <v>0</v>
          </cell>
          <cell r="LE131">
            <v>0</v>
          </cell>
          <cell r="LG131">
            <v>0</v>
          </cell>
          <cell r="LH131">
            <v>0</v>
          </cell>
          <cell r="LI131">
            <v>0</v>
          </cell>
          <cell r="LJ131">
            <v>0</v>
          </cell>
          <cell r="LK131">
            <v>0</v>
          </cell>
          <cell r="LL131">
            <v>0</v>
          </cell>
          <cell r="LM131">
            <v>0</v>
          </cell>
          <cell r="LN131">
            <v>0</v>
          </cell>
          <cell r="LQ131">
            <v>0</v>
          </cell>
          <cell r="LR131">
            <v>1</v>
          </cell>
          <cell r="LS131">
            <v>0</v>
          </cell>
          <cell r="LT131">
            <v>0</v>
          </cell>
          <cell r="LU131">
            <v>0</v>
          </cell>
          <cell r="LV131">
            <v>0</v>
          </cell>
          <cell r="LW131">
            <v>0</v>
          </cell>
          <cell r="LX131">
            <v>0</v>
          </cell>
          <cell r="LY131">
            <v>0</v>
          </cell>
          <cell r="LZ131">
            <v>1</v>
          </cell>
          <cell r="MA131">
            <v>0</v>
          </cell>
          <cell r="MB131">
            <v>0</v>
          </cell>
          <cell r="MC131">
            <v>0</v>
          </cell>
          <cell r="MD131">
            <v>0</v>
          </cell>
          <cell r="MG131">
            <v>1</v>
          </cell>
          <cell r="MH131">
            <v>0</v>
          </cell>
          <cell r="MI131">
            <v>0</v>
          </cell>
          <cell r="MJ131">
            <v>0</v>
          </cell>
          <cell r="MK131">
            <v>0</v>
          </cell>
          <cell r="ML131">
            <v>0</v>
          </cell>
          <cell r="MM131">
            <v>0</v>
          </cell>
          <cell r="MN131">
            <v>0</v>
          </cell>
          <cell r="MO131">
            <v>0</v>
          </cell>
          <cell r="MP131">
            <v>0</v>
          </cell>
          <cell r="MQ131">
            <v>0</v>
          </cell>
          <cell r="MR131">
            <v>0</v>
          </cell>
          <cell r="MS131">
            <v>0</v>
          </cell>
          <cell r="MT131">
            <v>0</v>
          </cell>
          <cell r="MU131">
            <v>0</v>
          </cell>
          <cell r="NH131">
            <v>1</v>
          </cell>
          <cell r="NN131">
            <v>4.0999999999999996</v>
          </cell>
          <cell r="QR131">
            <v>25</v>
          </cell>
          <cell r="QS131">
            <v>25</v>
          </cell>
        </row>
        <row r="132">
          <cell r="F132" t="str">
            <v>Oui</v>
          </cell>
          <cell r="I132">
            <v>0</v>
          </cell>
          <cell r="AM132">
            <v>45108</v>
          </cell>
          <cell r="AN132" t="str">
            <v>Oui</v>
          </cell>
          <cell r="AQ132" t="str">
            <v>Déplacé interne</v>
          </cell>
          <cell r="BE132">
            <v>0</v>
          </cell>
          <cell r="BF132">
            <v>0</v>
          </cell>
          <cell r="BH132">
            <v>1</v>
          </cell>
          <cell r="BI132">
            <v>1</v>
          </cell>
          <cell r="BK132">
            <v>0</v>
          </cell>
          <cell r="BL132">
            <v>0</v>
          </cell>
          <cell r="BN132">
            <v>1</v>
          </cell>
          <cell r="BO132">
            <v>1</v>
          </cell>
          <cell r="BQ132">
            <v>1</v>
          </cell>
          <cell r="BR132">
            <v>0</v>
          </cell>
          <cell r="CC132">
            <v>5</v>
          </cell>
          <cell r="CF132">
            <v>5</v>
          </cell>
          <cell r="DE132" t="str">
            <v>Travail journalier</v>
          </cell>
          <cell r="DG132" t="str">
            <v>Non</v>
          </cell>
          <cell r="DI132" t="str">
            <v>Non</v>
          </cell>
          <cell r="DJ132" t="str">
            <v>Les produits sur le marché sont trop chers pour le ménage</v>
          </cell>
          <cell r="DL132" t="str">
            <v>Non</v>
          </cell>
          <cell r="DO132">
            <v>0</v>
          </cell>
          <cell r="DP132">
            <v>0</v>
          </cell>
          <cell r="DQ132">
            <v>1</v>
          </cell>
          <cell r="DR132">
            <v>0</v>
          </cell>
          <cell r="DS132">
            <v>1</v>
          </cell>
          <cell r="DT132">
            <v>0</v>
          </cell>
          <cell r="DU132">
            <v>0</v>
          </cell>
          <cell r="DV132">
            <v>0</v>
          </cell>
          <cell r="DW132">
            <v>0</v>
          </cell>
          <cell r="DX132">
            <v>0</v>
          </cell>
          <cell r="DY132">
            <v>0</v>
          </cell>
          <cell r="DZ132">
            <v>0</v>
          </cell>
          <cell r="EA132">
            <v>0</v>
          </cell>
          <cell r="EB132">
            <v>0</v>
          </cell>
          <cell r="EC132">
            <v>0</v>
          </cell>
          <cell r="ED132">
            <v>0</v>
          </cell>
          <cell r="EF132">
            <v>0</v>
          </cell>
          <cell r="EI132">
            <v>1</v>
          </cell>
          <cell r="EJ132">
            <v>2</v>
          </cell>
          <cell r="FP132" t="str">
            <v>En famille d'accueil</v>
          </cell>
          <cell r="FR132" t="str">
            <v>Abri d'urgence (non-durable, construit à partir des matériaux disponibles en urgence)</v>
          </cell>
          <cell r="FU132" t="str">
            <v>Oui</v>
          </cell>
          <cell r="GE132" t="str">
            <v>Non</v>
          </cell>
          <cell r="GH132" t="str">
            <v>Source non-améliorée (c'est à dire non-protégée de l'extérieur, p.ex. puits creusé non-couvert/traditionnel, source naturelle non-aménagée, etc.)</v>
          </cell>
          <cell r="GK132" t="str">
            <v>Oui</v>
          </cell>
          <cell r="GL132" t="str">
            <v>Oui</v>
          </cell>
          <cell r="GM132" t="str">
            <v>Non</v>
          </cell>
          <cell r="GN132" t="str">
            <v>Non</v>
          </cell>
          <cell r="GO132" t="str">
            <v>Moins de 30 minutes</v>
          </cell>
          <cell r="GQ132">
            <v>0</v>
          </cell>
          <cell r="GR132">
            <v>0</v>
          </cell>
          <cell r="GS132">
            <v>0</v>
          </cell>
          <cell r="GT132">
            <v>0</v>
          </cell>
          <cell r="GU132">
            <v>0</v>
          </cell>
          <cell r="GV132">
            <v>0</v>
          </cell>
          <cell r="GW132">
            <v>0</v>
          </cell>
          <cell r="GX132">
            <v>0</v>
          </cell>
          <cell r="GY132">
            <v>1</v>
          </cell>
          <cell r="GZ132">
            <v>0</v>
          </cell>
          <cell r="HA132">
            <v>0</v>
          </cell>
          <cell r="HB132">
            <v>0</v>
          </cell>
          <cell r="HM132" t="str">
            <v>Non</v>
          </cell>
          <cell r="HO132" t="str">
            <v>Pas d'installation sanitaire/défécation à l'air libre</v>
          </cell>
          <cell r="HU132" t="str">
            <v>Structure de santé (centre, clinique, hôpital, etc.)</v>
          </cell>
          <cell r="HW132" t="str">
            <v>Structure de santé (centre, clinique, hôpital, etc.)</v>
          </cell>
          <cell r="HY132" t="str">
            <v>Moins de 1 heure</v>
          </cell>
          <cell r="HZ132" t="str">
            <v>Non</v>
          </cell>
          <cell r="IB132" t="str">
            <v>Oui</v>
          </cell>
          <cell r="IC132" t="str">
            <v>Non</v>
          </cell>
          <cell r="ID132" t="str">
            <v>Non</v>
          </cell>
          <cell r="IG132" t="str">
            <v>Non</v>
          </cell>
          <cell r="II132" t="str">
            <v>Non</v>
          </cell>
          <cell r="IO132">
            <v>0</v>
          </cell>
          <cell r="IP132">
            <v>0</v>
          </cell>
          <cell r="IQ132">
            <v>0</v>
          </cell>
          <cell r="IR132">
            <v>0</v>
          </cell>
          <cell r="IS132">
            <v>1</v>
          </cell>
          <cell r="IT132">
            <v>0</v>
          </cell>
          <cell r="IU132">
            <v>0</v>
          </cell>
          <cell r="IW132">
            <v>0</v>
          </cell>
          <cell r="IX132">
            <v>0</v>
          </cell>
          <cell r="IY132">
            <v>0</v>
          </cell>
          <cell r="IZ132">
            <v>0</v>
          </cell>
          <cell r="JA132">
            <v>0</v>
          </cell>
          <cell r="JB132">
            <v>1</v>
          </cell>
          <cell r="JC132">
            <v>0</v>
          </cell>
          <cell r="JE132">
            <v>0</v>
          </cell>
          <cell r="JF132">
            <v>1</v>
          </cell>
          <cell r="JG132">
            <v>0</v>
          </cell>
          <cell r="JH132">
            <v>0</v>
          </cell>
          <cell r="JI132">
            <v>0</v>
          </cell>
          <cell r="JJ132">
            <v>0</v>
          </cell>
          <cell r="JK132">
            <v>0</v>
          </cell>
          <cell r="JL132">
            <v>0</v>
          </cell>
          <cell r="JO132" t="str">
            <v>Moins de 1 heure</v>
          </cell>
          <cell r="JP132" t="str">
            <v>Non</v>
          </cell>
          <cell r="KD132">
            <v>1</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V132">
            <v>1</v>
          </cell>
          <cell r="KW132">
            <v>0</v>
          </cell>
          <cell r="KX132">
            <v>0</v>
          </cell>
          <cell r="KY132">
            <v>1</v>
          </cell>
          <cell r="KZ132">
            <v>1</v>
          </cell>
          <cell r="LA132">
            <v>0</v>
          </cell>
          <cell r="LD132">
            <v>0</v>
          </cell>
          <cell r="LE132">
            <v>0</v>
          </cell>
          <cell r="LG132">
            <v>0</v>
          </cell>
          <cell r="LH132">
            <v>0</v>
          </cell>
          <cell r="LI132">
            <v>1</v>
          </cell>
          <cell r="LJ132">
            <v>0</v>
          </cell>
          <cell r="LK132">
            <v>0</v>
          </cell>
          <cell r="LL132">
            <v>0</v>
          </cell>
          <cell r="LM132">
            <v>0</v>
          </cell>
          <cell r="LN132">
            <v>0</v>
          </cell>
          <cell r="LQ132">
            <v>0</v>
          </cell>
          <cell r="LR132">
            <v>1</v>
          </cell>
          <cell r="LS132">
            <v>0</v>
          </cell>
          <cell r="LT132">
            <v>0</v>
          </cell>
          <cell r="LU132">
            <v>0</v>
          </cell>
          <cell r="LV132">
            <v>0</v>
          </cell>
          <cell r="LW132">
            <v>0</v>
          </cell>
          <cell r="LX132">
            <v>0</v>
          </cell>
          <cell r="LY132">
            <v>0</v>
          </cell>
          <cell r="LZ132">
            <v>0</v>
          </cell>
          <cell r="MA132">
            <v>0</v>
          </cell>
          <cell r="MB132">
            <v>0</v>
          </cell>
          <cell r="MC132">
            <v>0</v>
          </cell>
          <cell r="MD132">
            <v>0</v>
          </cell>
          <cell r="MG132">
            <v>0</v>
          </cell>
          <cell r="MH132">
            <v>1</v>
          </cell>
          <cell r="MI132">
            <v>1</v>
          </cell>
          <cell r="MJ132">
            <v>0</v>
          </cell>
          <cell r="MK132">
            <v>0</v>
          </cell>
          <cell r="ML132">
            <v>0</v>
          </cell>
          <cell r="MM132">
            <v>0</v>
          </cell>
          <cell r="MN132">
            <v>0</v>
          </cell>
          <cell r="MO132">
            <v>0</v>
          </cell>
          <cell r="MP132">
            <v>0</v>
          </cell>
          <cell r="MQ132">
            <v>0</v>
          </cell>
          <cell r="MR132">
            <v>0</v>
          </cell>
          <cell r="MS132">
            <v>0</v>
          </cell>
          <cell r="MT132">
            <v>0</v>
          </cell>
          <cell r="MU132">
            <v>0</v>
          </cell>
          <cell r="NH132">
            <v>1</v>
          </cell>
          <cell r="NN132">
            <v>3.2</v>
          </cell>
          <cell r="QR132">
            <v>19</v>
          </cell>
          <cell r="QS132">
            <v>33</v>
          </cell>
        </row>
        <row r="133">
          <cell r="F133" t="str">
            <v>Oui</v>
          </cell>
          <cell r="I133">
            <v>0</v>
          </cell>
          <cell r="AM133">
            <v>45139</v>
          </cell>
          <cell r="AN133" t="str">
            <v>Oui</v>
          </cell>
          <cell r="AQ133" t="str">
            <v>Déplacé interne</v>
          </cell>
          <cell r="BE133">
            <v>0</v>
          </cell>
          <cell r="BF133">
            <v>0</v>
          </cell>
          <cell r="BH133">
            <v>0</v>
          </cell>
          <cell r="BI133">
            <v>0</v>
          </cell>
          <cell r="BK133">
            <v>1</v>
          </cell>
          <cell r="BL133">
            <v>0</v>
          </cell>
          <cell r="BN133">
            <v>2</v>
          </cell>
          <cell r="BO133">
            <v>1</v>
          </cell>
          <cell r="BQ133">
            <v>0</v>
          </cell>
          <cell r="BR133">
            <v>0</v>
          </cell>
          <cell r="CC133">
            <v>4</v>
          </cell>
          <cell r="CF133">
            <v>4</v>
          </cell>
          <cell r="DE133" t="str">
            <v>Agriculture de subsistance</v>
          </cell>
          <cell r="DG133" t="str">
            <v>Oui</v>
          </cell>
          <cell r="DI133" t="str">
            <v>Oui</v>
          </cell>
          <cell r="DL133" t="str">
            <v>Non</v>
          </cell>
          <cell r="DO133">
            <v>0</v>
          </cell>
          <cell r="DP133">
            <v>0</v>
          </cell>
          <cell r="DQ133">
            <v>0</v>
          </cell>
          <cell r="DR133">
            <v>0</v>
          </cell>
          <cell r="DS133">
            <v>1</v>
          </cell>
          <cell r="DT133">
            <v>0</v>
          </cell>
          <cell r="DU133">
            <v>0</v>
          </cell>
          <cell r="DV133">
            <v>0</v>
          </cell>
          <cell r="DW133">
            <v>0</v>
          </cell>
          <cell r="DX133">
            <v>0</v>
          </cell>
          <cell r="DY133">
            <v>0</v>
          </cell>
          <cell r="DZ133">
            <v>0</v>
          </cell>
          <cell r="EA133">
            <v>0</v>
          </cell>
          <cell r="EB133">
            <v>0</v>
          </cell>
          <cell r="EC133">
            <v>0</v>
          </cell>
          <cell r="ED133">
            <v>0</v>
          </cell>
          <cell r="EF133">
            <v>0</v>
          </cell>
          <cell r="EI133">
            <v>2</v>
          </cell>
          <cell r="EJ133">
            <v>2</v>
          </cell>
          <cell r="EK133">
            <v>2</v>
          </cell>
          <cell r="EL133">
            <v>2</v>
          </cell>
          <cell r="FP133" t="str">
            <v>Co-locataire (plusieurs ménages habitent sur une parcelle qu'ils louent)</v>
          </cell>
          <cell r="FR133" t="str">
            <v>Maison (construction non-durable délabrée)</v>
          </cell>
          <cell r="FU133" t="str">
            <v>Non</v>
          </cell>
          <cell r="GE133" t="str">
            <v>Non</v>
          </cell>
          <cell r="GH133" t="str">
            <v>Source non-améliorée (c'est à dire non-protégée de l'extérieur, p.ex. puits creusé non-couvert/traditionnel, source naturelle non-aménagée, etc.)</v>
          </cell>
          <cell r="GK133" t="str">
            <v>Oui</v>
          </cell>
          <cell r="GL133" t="str">
            <v>Oui</v>
          </cell>
          <cell r="GM133" t="str">
            <v>Oui</v>
          </cell>
          <cell r="GN133" t="str">
            <v>Oui</v>
          </cell>
          <cell r="GO133" t="str">
            <v>De 31 minutes à 2 heures</v>
          </cell>
          <cell r="GQ133">
            <v>0</v>
          </cell>
          <cell r="GR133">
            <v>0</v>
          </cell>
          <cell r="GS133">
            <v>0</v>
          </cell>
          <cell r="GT133">
            <v>0</v>
          </cell>
          <cell r="GU133">
            <v>0</v>
          </cell>
          <cell r="GV133">
            <v>0</v>
          </cell>
          <cell r="GW133">
            <v>0</v>
          </cell>
          <cell r="GX133">
            <v>0</v>
          </cell>
          <cell r="GY133">
            <v>1</v>
          </cell>
          <cell r="GZ133">
            <v>0</v>
          </cell>
          <cell r="HA133">
            <v>0</v>
          </cell>
          <cell r="HB133">
            <v>0</v>
          </cell>
          <cell r="HM133" t="str">
            <v>Non</v>
          </cell>
          <cell r="HO133" t="str">
            <v>Installation sanitaire non-améliorée (c’est-à-dire qui n'empêchent pas le contact extérieur avec les excréments, p.ex. latrine à fosse ouverte/sans dalle, latrines traditionnelles, etc.)</v>
          </cell>
          <cell r="HQ133" t="str">
            <v>Non</v>
          </cell>
          <cell r="HR133" t="str">
            <v>Non</v>
          </cell>
          <cell r="HU133" t="str">
            <v>Structure de santé (centre, clinique, hôpital, etc.)</v>
          </cell>
          <cell r="HW133" t="str">
            <v>Structure de santé (centre, clinique, hôpital, etc.)</v>
          </cell>
          <cell r="HY133" t="str">
            <v>Entre 2 heures et une demi-journée</v>
          </cell>
          <cell r="HZ133" t="str">
            <v>Non</v>
          </cell>
          <cell r="IG133" t="str">
            <v>Non</v>
          </cell>
          <cell r="II133" t="str">
            <v>Non</v>
          </cell>
          <cell r="IO133">
            <v>0</v>
          </cell>
          <cell r="IP133">
            <v>0</v>
          </cell>
          <cell r="IQ133">
            <v>1</v>
          </cell>
          <cell r="IR133">
            <v>0</v>
          </cell>
          <cell r="IS133">
            <v>1</v>
          </cell>
          <cell r="IT133">
            <v>0</v>
          </cell>
          <cell r="IU133">
            <v>0</v>
          </cell>
          <cell r="IW133">
            <v>1</v>
          </cell>
          <cell r="IX133">
            <v>0</v>
          </cell>
          <cell r="IY133">
            <v>0</v>
          </cell>
          <cell r="IZ133">
            <v>1</v>
          </cell>
          <cell r="JA133">
            <v>0</v>
          </cell>
          <cell r="JB133">
            <v>0</v>
          </cell>
          <cell r="JC133">
            <v>0</v>
          </cell>
          <cell r="JE133">
            <v>0</v>
          </cell>
          <cell r="JF133">
            <v>0</v>
          </cell>
          <cell r="JG133">
            <v>1</v>
          </cell>
          <cell r="JH133">
            <v>0</v>
          </cell>
          <cell r="JI133">
            <v>0</v>
          </cell>
          <cell r="JJ133">
            <v>1</v>
          </cell>
          <cell r="JK133">
            <v>0</v>
          </cell>
          <cell r="JL133">
            <v>0</v>
          </cell>
          <cell r="JO133" t="str">
            <v>Moins de 1 heure</v>
          </cell>
          <cell r="JP133" t="str">
            <v>Non</v>
          </cell>
          <cell r="JS133" t="str">
            <v>Certains mais pas tous</v>
          </cell>
          <cell r="JU133" t="str">
            <v>Certains mais pas tous</v>
          </cell>
          <cell r="JZ133" t="str">
            <v>Interruption suite à un déplacement / retour</v>
          </cell>
          <cell r="KD133">
            <v>1</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V133">
            <v>1</v>
          </cell>
          <cell r="KW133">
            <v>0</v>
          </cell>
          <cell r="KX133">
            <v>0</v>
          </cell>
          <cell r="KY133">
            <v>1</v>
          </cell>
          <cell r="KZ133">
            <v>0</v>
          </cell>
          <cell r="LA133">
            <v>0</v>
          </cell>
          <cell r="LD133">
            <v>0</v>
          </cell>
          <cell r="LE133">
            <v>0</v>
          </cell>
          <cell r="LG133">
            <v>0</v>
          </cell>
          <cell r="LH133">
            <v>0</v>
          </cell>
          <cell r="LI133">
            <v>0</v>
          </cell>
          <cell r="LJ133">
            <v>0</v>
          </cell>
          <cell r="LK133">
            <v>0</v>
          </cell>
          <cell r="LL133">
            <v>0</v>
          </cell>
          <cell r="LM133">
            <v>0</v>
          </cell>
          <cell r="LN133">
            <v>0</v>
          </cell>
          <cell r="LQ133">
            <v>0</v>
          </cell>
          <cell r="LR133">
            <v>1</v>
          </cell>
          <cell r="LS133">
            <v>0</v>
          </cell>
          <cell r="LT133">
            <v>0</v>
          </cell>
          <cell r="LU133">
            <v>0</v>
          </cell>
          <cell r="LV133">
            <v>0</v>
          </cell>
          <cell r="LW133">
            <v>0</v>
          </cell>
          <cell r="LX133">
            <v>0</v>
          </cell>
          <cell r="LY133">
            <v>0</v>
          </cell>
          <cell r="LZ133">
            <v>0</v>
          </cell>
          <cell r="MA133">
            <v>0</v>
          </cell>
          <cell r="MB133">
            <v>0</v>
          </cell>
          <cell r="MC133">
            <v>0</v>
          </cell>
          <cell r="MD133">
            <v>0</v>
          </cell>
          <cell r="MG133">
            <v>0</v>
          </cell>
          <cell r="MH133">
            <v>0</v>
          </cell>
          <cell r="MI133">
            <v>1</v>
          </cell>
          <cell r="MJ133">
            <v>0</v>
          </cell>
          <cell r="MK133">
            <v>0</v>
          </cell>
          <cell r="ML133">
            <v>0</v>
          </cell>
          <cell r="MM133">
            <v>0</v>
          </cell>
          <cell r="MN133">
            <v>0</v>
          </cell>
          <cell r="MO133">
            <v>0</v>
          </cell>
          <cell r="MP133">
            <v>0</v>
          </cell>
          <cell r="MQ133">
            <v>0</v>
          </cell>
          <cell r="MR133">
            <v>0</v>
          </cell>
          <cell r="MS133">
            <v>0</v>
          </cell>
          <cell r="MT133">
            <v>0</v>
          </cell>
          <cell r="MU133">
            <v>0</v>
          </cell>
          <cell r="NH133">
            <v>1</v>
          </cell>
          <cell r="NN133">
            <v>3.3</v>
          </cell>
          <cell r="QR133">
            <v>24</v>
          </cell>
          <cell r="QS133">
            <v>29</v>
          </cell>
        </row>
        <row r="134">
          <cell r="F134" t="str">
            <v>Oui</v>
          </cell>
          <cell r="I134">
            <v>0</v>
          </cell>
          <cell r="AM134">
            <v>45047</v>
          </cell>
          <cell r="AN134" t="str">
            <v>Oui</v>
          </cell>
          <cell r="AQ134" t="str">
            <v>Résident / autochtone (pas déplacé depuis au moins 12 mois)</v>
          </cell>
          <cell r="AS134" t="str">
            <v>Oui</v>
          </cell>
          <cell r="BE134">
            <v>0</v>
          </cell>
          <cell r="BF134">
            <v>0</v>
          </cell>
          <cell r="BH134">
            <v>1</v>
          </cell>
          <cell r="BI134">
            <v>1</v>
          </cell>
          <cell r="BK134">
            <v>0</v>
          </cell>
          <cell r="BL134">
            <v>0</v>
          </cell>
          <cell r="BN134">
            <v>1</v>
          </cell>
          <cell r="BO134">
            <v>2</v>
          </cell>
          <cell r="BQ134">
            <v>1</v>
          </cell>
          <cell r="BR134">
            <v>0</v>
          </cell>
          <cell r="CC134">
            <v>6</v>
          </cell>
          <cell r="CF134">
            <v>6</v>
          </cell>
          <cell r="DE134" t="str">
            <v>Agriculture de subsistance</v>
          </cell>
          <cell r="DG134" t="str">
            <v>Oui</v>
          </cell>
          <cell r="DI134" t="str">
            <v>Non</v>
          </cell>
          <cell r="DJ134" t="str">
            <v>Le marché n'est pas situé à distance de marche / est trop loin</v>
          </cell>
          <cell r="DL134" t="str">
            <v>Non</v>
          </cell>
          <cell r="DO134">
            <v>1</v>
          </cell>
          <cell r="DP134">
            <v>0</v>
          </cell>
          <cell r="DQ134">
            <v>0</v>
          </cell>
          <cell r="DR134">
            <v>0</v>
          </cell>
          <cell r="DS134">
            <v>0</v>
          </cell>
          <cell r="DT134">
            <v>0</v>
          </cell>
          <cell r="DU134">
            <v>0</v>
          </cell>
          <cell r="DV134">
            <v>0</v>
          </cell>
          <cell r="DW134">
            <v>0</v>
          </cell>
          <cell r="DX134">
            <v>0</v>
          </cell>
          <cell r="DY134">
            <v>0</v>
          </cell>
          <cell r="DZ134">
            <v>0</v>
          </cell>
          <cell r="EA134">
            <v>1</v>
          </cell>
          <cell r="EB134">
            <v>0</v>
          </cell>
          <cell r="EC134">
            <v>0</v>
          </cell>
          <cell r="ED134">
            <v>0</v>
          </cell>
          <cell r="EF134">
            <v>1</v>
          </cell>
          <cell r="EI134">
            <v>2</v>
          </cell>
          <cell r="EJ134">
            <v>2</v>
          </cell>
          <cell r="FP134" t="str">
            <v>Sur une parcelle ou un abri qui lui appartient</v>
          </cell>
          <cell r="FR134" t="str">
            <v>Maison (construction durable)</v>
          </cell>
          <cell r="FU134" t="str">
            <v>Non</v>
          </cell>
          <cell r="GE134" t="str">
            <v>Non</v>
          </cell>
          <cell r="GH134" t="str">
            <v>Source améliorée (c'est-à-dire protégée de l'extérieur, p.ex. eau courante/robinet, puits creusé couvert, puits à pompe/forage, camion-citerne/charrette avec citerne, Kiosque/échoppe/boutique à eau, eau en bouteille; eau en sachet, etc. et eau de pluie)</v>
          </cell>
          <cell r="GK134" t="str">
            <v>Oui</v>
          </cell>
          <cell r="GL134" t="str">
            <v>Oui</v>
          </cell>
          <cell r="GM134" t="str">
            <v>Oui</v>
          </cell>
          <cell r="GN134" t="str">
            <v>Oui</v>
          </cell>
          <cell r="GO134" t="str">
            <v>De 31 minutes à 2 heures</v>
          </cell>
          <cell r="GQ134">
            <v>0</v>
          </cell>
          <cell r="GR134">
            <v>0</v>
          </cell>
          <cell r="GS134">
            <v>0</v>
          </cell>
          <cell r="GT134">
            <v>0</v>
          </cell>
          <cell r="GU134">
            <v>0</v>
          </cell>
          <cell r="GV134">
            <v>1</v>
          </cell>
          <cell r="GW134">
            <v>0</v>
          </cell>
          <cell r="GX134">
            <v>0</v>
          </cell>
          <cell r="GY134">
            <v>1</v>
          </cell>
          <cell r="GZ134">
            <v>0</v>
          </cell>
          <cell r="HA134">
            <v>0</v>
          </cell>
          <cell r="HB134">
            <v>0</v>
          </cell>
          <cell r="HM134" t="str">
            <v>Non</v>
          </cell>
          <cell r="HO134" t="str">
            <v>Installation sanitaire non-améliorée (c’est-à-dire qui n'empêchent pas le contact extérieur avec les excréments, p.ex. latrine à fosse ouverte/sans dalle, latrines traditionnelles, etc.)</v>
          </cell>
          <cell r="HQ134" t="str">
            <v>Non</v>
          </cell>
          <cell r="HR134" t="str">
            <v>Oui</v>
          </cell>
          <cell r="HU134" t="str">
            <v>Structure de santé (centre, clinique, hôpital, etc.)</v>
          </cell>
          <cell r="HW134" t="str">
            <v>Structure de santé (centre, clinique, hôpital, etc.)</v>
          </cell>
          <cell r="HY134" t="str">
            <v>Entre 1 heure et 2 heures</v>
          </cell>
          <cell r="HZ134" t="str">
            <v>Non</v>
          </cell>
          <cell r="IB134" t="str">
            <v>Oui</v>
          </cell>
          <cell r="IC134" t="str">
            <v>Oui</v>
          </cell>
          <cell r="ID134" t="str">
            <v>Oui</v>
          </cell>
          <cell r="IG134" t="str">
            <v>Non</v>
          </cell>
          <cell r="II134" t="str">
            <v>Non</v>
          </cell>
          <cell r="IO134">
            <v>0</v>
          </cell>
          <cell r="IP134">
            <v>0</v>
          </cell>
          <cell r="IQ134">
            <v>0</v>
          </cell>
          <cell r="IR134">
            <v>0</v>
          </cell>
          <cell r="IS134">
            <v>0</v>
          </cell>
          <cell r="IT134">
            <v>1</v>
          </cell>
          <cell r="IU134">
            <v>0</v>
          </cell>
          <cell r="IW134">
            <v>0</v>
          </cell>
          <cell r="IX134">
            <v>0</v>
          </cell>
          <cell r="IY134">
            <v>0</v>
          </cell>
          <cell r="IZ134">
            <v>0</v>
          </cell>
          <cell r="JA134">
            <v>0</v>
          </cell>
          <cell r="JB134">
            <v>1</v>
          </cell>
          <cell r="JC134">
            <v>0</v>
          </cell>
          <cell r="JE134">
            <v>1</v>
          </cell>
          <cell r="JF134">
            <v>0</v>
          </cell>
          <cell r="JG134">
            <v>0</v>
          </cell>
          <cell r="JH134">
            <v>0</v>
          </cell>
          <cell r="JI134">
            <v>0</v>
          </cell>
          <cell r="JJ134">
            <v>0</v>
          </cell>
          <cell r="JK134">
            <v>0</v>
          </cell>
          <cell r="JL134">
            <v>0</v>
          </cell>
          <cell r="JO134" t="str">
            <v>Au moins une heure</v>
          </cell>
          <cell r="JP134" t="str">
            <v>Non</v>
          </cell>
          <cell r="KD134">
            <v>1</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V134">
            <v>1</v>
          </cell>
          <cell r="KW134">
            <v>0</v>
          </cell>
          <cell r="KX134">
            <v>0</v>
          </cell>
          <cell r="KY134">
            <v>1</v>
          </cell>
          <cell r="KZ134">
            <v>1</v>
          </cell>
          <cell r="LA134">
            <v>0</v>
          </cell>
          <cell r="LD134">
            <v>0</v>
          </cell>
          <cell r="LE134">
            <v>0</v>
          </cell>
          <cell r="LG134">
            <v>0</v>
          </cell>
          <cell r="LH134">
            <v>1</v>
          </cell>
          <cell r="LI134">
            <v>0</v>
          </cell>
          <cell r="LJ134">
            <v>0</v>
          </cell>
          <cell r="LK134">
            <v>0</v>
          </cell>
          <cell r="LL134">
            <v>0</v>
          </cell>
          <cell r="LM134">
            <v>0</v>
          </cell>
          <cell r="LN134">
            <v>0</v>
          </cell>
          <cell r="LQ134">
            <v>0</v>
          </cell>
          <cell r="LR134">
            <v>1</v>
          </cell>
          <cell r="LS134">
            <v>0</v>
          </cell>
          <cell r="LT134">
            <v>0</v>
          </cell>
          <cell r="LU134">
            <v>0</v>
          </cell>
          <cell r="LV134">
            <v>0</v>
          </cell>
          <cell r="LW134">
            <v>1</v>
          </cell>
          <cell r="LX134">
            <v>0</v>
          </cell>
          <cell r="LY134">
            <v>0</v>
          </cell>
          <cell r="LZ134">
            <v>0</v>
          </cell>
          <cell r="MA134">
            <v>0</v>
          </cell>
          <cell r="MB134">
            <v>0</v>
          </cell>
          <cell r="MC134">
            <v>0</v>
          </cell>
          <cell r="MD134">
            <v>0</v>
          </cell>
          <cell r="MG134">
            <v>0</v>
          </cell>
          <cell r="MH134">
            <v>1</v>
          </cell>
          <cell r="MI134">
            <v>1</v>
          </cell>
          <cell r="MJ134">
            <v>0</v>
          </cell>
          <cell r="MK134">
            <v>0</v>
          </cell>
          <cell r="ML134">
            <v>0</v>
          </cell>
          <cell r="MM134">
            <v>0</v>
          </cell>
          <cell r="MN134">
            <v>0</v>
          </cell>
          <cell r="MO134">
            <v>0</v>
          </cell>
          <cell r="MP134">
            <v>0</v>
          </cell>
          <cell r="MQ134">
            <v>0</v>
          </cell>
          <cell r="MR134">
            <v>0</v>
          </cell>
          <cell r="MS134">
            <v>0</v>
          </cell>
          <cell r="MT134">
            <v>0</v>
          </cell>
          <cell r="MU134">
            <v>0</v>
          </cell>
          <cell r="NH134">
            <v>1</v>
          </cell>
          <cell r="NN134">
            <v>2.7</v>
          </cell>
          <cell r="QR134">
            <v>36</v>
          </cell>
          <cell r="QS134">
            <v>13</v>
          </cell>
        </row>
        <row r="135">
          <cell r="F135" t="str">
            <v>Oui</v>
          </cell>
          <cell r="I135">
            <v>0</v>
          </cell>
          <cell r="AM135">
            <v>45047</v>
          </cell>
          <cell r="AN135" t="str">
            <v>Oui</v>
          </cell>
          <cell r="AQ135" t="str">
            <v>Déplacé interne</v>
          </cell>
          <cell r="BE135">
            <v>0</v>
          </cell>
          <cell r="BF135">
            <v>0</v>
          </cell>
          <cell r="BH135">
            <v>2</v>
          </cell>
          <cell r="BI135">
            <v>1</v>
          </cell>
          <cell r="BK135">
            <v>0</v>
          </cell>
          <cell r="BL135">
            <v>4</v>
          </cell>
          <cell r="BN135">
            <v>1</v>
          </cell>
          <cell r="BO135">
            <v>1</v>
          </cell>
          <cell r="BQ135">
            <v>0</v>
          </cell>
          <cell r="BR135">
            <v>0</v>
          </cell>
          <cell r="CC135">
            <v>9</v>
          </cell>
          <cell r="CF135">
            <v>9</v>
          </cell>
          <cell r="DE135" t="str">
            <v>Travail journalier</v>
          </cell>
          <cell r="DG135" t="str">
            <v>Non</v>
          </cell>
          <cell r="DI135" t="str">
            <v>Non</v>
          </cell>
          <cell r="DJ135" t="str">
            <v>Les produits sur le marché sont trop chers pour le ménage</v>
          </cell>
          <cell r="DL135" t="str">
            <v>Non</v>
          </cell>
          <cell r="DO135">
            <v>0</v>
          </cell>
          <cell r="DP135">
            <v>0</v>
          </cell>
          <cell r="DQ135">
            <v>1</v>
          </cell>
          <cell r="DR135">
            <v>0</v>
          </cell>
          <cell r="DS135">
            <v>1</v>
          </cell>
          <cell r="DT135">
            <v>0</v>
          </cell>
          <cell r="DU135">
            <v>1</v>
          </cell>
          <cell r="DV135">
            <v>0</v>
          </cell>
          <cell r="DW135">
            <v>0</v>
          </cell>
          <cell r="DX135">
            <v>0</v>
          </cell>
          <cell r="DY135">
            <v>0</v>
          </cell>
          <cell r="DZ135">
            <v>0</v>
          </cell>
          <cell r="EA135">
            <v>0</v>
          </cell>
          <cell r="EB135">
            <v>0</v>
          </cell>
          <cell r="EC135">
            <v>0</v>
          </cell>
          <cell r="ED135">
            <v>0</v>
          </cell>
          <cell r="EF135">
            <v>0</v>
          </cell>
          <cell r="EI135">
            <v>1</v>
          </cell>
          <cell r="EJ135">
            <v>1</v>
          </cell>
          <cell r="EK135">
            <v>2</v>
          </cell>
          <cell r="EL135">
            <v>2</v>
          </cell>
          <cell r="FP135" t="str">
            <v>En famille d'accueil</v>
          </cell>
          <cell r="FR135" t="str">
            <v>Abri d'urgence (non-durable, construit à partir des matériaux disponibles en urgence)</v>
          </cell>
          <cell r="FU135" t="str">
            <v>Oui</v>
          </cell>
          <cell r="GE135" t="str">
            <v>Non</v>
          </cell>
          <cell r="GH135" t="str">
            <v>Source améliorée (c'est-à-dire protégée de l'extérieur, p.ex. eau courante/robinet, puits creusé couvert, puits à pompe/forage, camion-citerne/charrette avec citerne, Kiosque/échoppe/boutique à eau, eau en bouteille; eau en sachet, etc. et eau de pluie)</v>
          </cell>
          <cell r="GK135" t="str">
            <v>Oui</v>
          </cell>
          <cell r="GL135" t="str">
            <v>Oui</v>
          </cell>
          <cell r="GM135" t="str">
            <v>Non</v>
          </cell>
          <cell r="GN135" t="str">
            <v>Non</v>
          </cell>
          <cell r="GO135" t="str">
            <v>De 31 minutes à 2 heures</v>
          </cell>
          <cell r="GQ135">
            <v>0</v>
          </cell>
          <cell r="GR135">
            <v>0</v>
          </cell>
          <cell r="GS135">
            <v>0</v>
          </cell>
          <cell r="GT135">
            <v>0</v>
          </cell>
          <cell r="GU135">
            <v>0</v>
          </cell>
          <cell r="GV135">
            <v>0</v>
          </cell>
          <cell r="GW135">
            <v>0</v>
          </cell>
          <cell r="GX135">
            <v>0</v>
          </cell>
          <cell r="GY135">
            <v>1</v>
          </cell>
          <cell r="GZ135">
            <v>0</v>
          </cell>
          <cell r="HA135">
            <v>0</v>
          </cell>
          <cell r="HB135">
            <v>0</v>
          </cell>
          <cell r="HM135" t="str">
            <v>Non</v>
          </cell>
          <cell r="HO135" t="str">
            <v>Installation sanitaire non-améliorée (c’est-à-dire qui n'empêchent pas le contact extérieur avec les excréments, p.ex. latrine à fosse ouverte/sans dalle, latrines traditionnelles, etc.)</v>
          </cell>
          <cell r="HQ135" t="str">
            <v>Non</v>
          </cell>
          <cell r="HR135" t="str">
            <v>Oui</v>
          </cell>
          <cell r="HU135" t="str">
            <v>Structure de santé (centre, clinique, hôpital, etc.)</v>
          </cell>
          <cell r="HW135" t="str">
            <v>Structure de santé (centre, clinique, hôpital, etc.)</v>
          </cell>
          <cell r="HY135" t="str">
            <v>Entre 1 heure et 2 heures</v>
          </cell>
          <cell r="HZ135" t="str">
            <v>Non</v>
          </cell>
          <cell r="IB135" t="str">
            <v>Oui</v>
          </cell>
          <cell r="IC135" t="str">
            <v>Oui</v>
          </cell>
          <cell r="ID135" t="str">
            <v>Non</v>
          </cell>
          <cell r="IG135" t="str">
            <v>Non</v>
          </cell>
          <cell r="II135" t="str">
            <v>Non</v>
          </cell>
          <cell r="IO135">
            <v>0</v>
          </cell>
          <cell r="IP135">
            <v>0</v>
          </cell>
          <cell r="IQ135">
            <v>0</v>
          </cell>
          <cell r="IR135">
            <v>0</v>
          </cell>
          <cell r="IS135">
            <v>0</v>
          </cell>
          <cell r="IT135">
            <v>1</v>
          </cell>
          <cell r="IU135">
            <v>0</v>
          </cell>
          <cell r="IW135">
            <v>0</v>
          </cell>
          <cell r="IX135">
            <v>0</v>
          </cell>
          <cell r="IY135">
            <v>0</v>
          </cell>
          <cell r="IZ135">
            <v>0</v>
          </cell>
          <cell r="JA135">
            <v>0</v>
          </cell>
          <cell r="JB135">
            <v>1</v>
          </cell>
          <cell r="JC135">
            <v>0</v>
          </cell>
          <cell r="JE135">
            <v>0</v>
          </cell>
          <cell r="JF135">
            <v>1</v>
          </cell>
          <cell r="JG135">
            <v>0</v>
          </cell>
          <cell r="JH135">
            <v>0</v>
          </cell>
          <cell r="JI135">
            <v>0</v>
          </cell>
          <cell r="JJ135">
            <v>0</v>
          </cell>
          <cell r="JK135">
            <v>0</v>
          </cell>
          <cell r="JL135">
            <v>0</v>
          </cell>
          <cell r="JO135" t="str">
            <v>Au moins une heure</v>
          </cell>
          <cell r="JP135" t="str">
            <v>Non</v>
          </cell>
          <cell r="JT135" t="str">
            <v>Aucune</v>
          </cell>
          <cell r="JV135" t="str">
            <v>Aucune</v>
          </cell>
          <cell r="JZ135" t="str">
            <v>Enfant est perturbé (stress, trauma)</v>
          </cell>
          <cell r="KD135">
            <v>1</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V135">
            <v>1</v>
          </cell>
          <cell r="KW135">
            <v>0</v>
          </cell>
          <cell r="KX135">
            <v>0</v>
          </cell>
          <cell r="KY135">
            <v>1</v>
          </cell>
          <cell r="KZ135">
            <v>1</v>
          </cell>
          <cell r="LA135">
            <v>0</v>
          </cell>
          <cell r="LD135">
            <v>0</v>
          </cell>
          <cell r="LE135">
            <v>0</v>
          </cell>
          <cell r="LG135">
            <v>0</v>
          </cell>
          <cell r="LH135">
            <v>0</v>
          </cell>
          <cell r="LI135">
            <v>0</v>
          </cell>
          <cell r="LJ135">
            <v>1</v>
          </cell>
          <cell r="LK135">
            <v>0</v>
          </cell>
          <cell r="LL135">
            <v>0</v>
          </cell>
          <cell r="LM135">
            <v>0</v>
          </cell>
          <cell r="LN135">
            <v>0</v>
          </cell>
          <cell r="LQ135">
            <v>0</v>
          </cell>
          <cell r="LR135">
            <v>1</v>
          </cell>
          <cell r="LS135">
            <v>0</v>
          </cell>
          <cell r="LT135">
            <v>0</v>
          </cell>
          <cell r="LU135">
            <v>0</v>
          </cell>
          <cell r="LV135">
            <v>0</v>
          </cell>
          <cell r="LW135">
            <v>0</v>
          </cell>
          <cell r="LX135">
            <v>0</v>
          </cell>
          <cell r="LY135">
            <v>0</v>
          </cell>
          <cell r="LZ135">
            <v>0</v>
          </cell>
          <cell r="MA135">
            <v>0</v>
          </cell>
          <cell r="MB135">
            <v>0</v>
          </cell>
          <cell r="MC135">
            <v>0</v>
          </cell>
          <cell r="MD135">
            <v>0</v>
          </cell>
          <cell r="MG135">
            <v>0</v>
          </cell>
          <cell r="MH135">
            <v>1</v>
          </cell>
          <cell r="MI135">
            <v>0</v>
          </cell>
          <cell r="MJ135">
            <v>0</v>
          </cell>
          <cell r="MK135">
            <v>0</v>
          </cell>
          <cell r="ML135">
            <v>0</v>
          </cell>
          <cell r="MM135">
            <v>0</v>
          </cell>
          <cell r="MN135">
            <v>0</v>
          </cell>
          <cell r="MO135">
            <v>0</v>
          </cell>
          <cell r="MP135">
            <v>0</v>
          </cell>
          <cell r="MQ135">
            <v>0</v>
          </cell>
          <cell r="MR135">
            <v>0</v>
          </cell>
          <cell r="MS135">
            <v>0</v>
          </cell>
          <cell r="MT135">
            <v>0</v>
          </cell>
          <cell r="MU135">
            <v>0</v>
          </cell>
          <cell r="NH135">
            <v>1</v>
          </cell>
          <cell r="NN135">
            <v>4.2</v>
          </cell>
          <cell r="QR135">
            <v>20</v>
          </cell>
          <cell r="QS135">
            <v>45</v>
          </cell>
        </row>
        <row r="136">
          <cell r="F136" t="str">
            <v>Oui</v>
          </cell>
          <cell r="I136">
            <v>0</v>
          </cell>
          <cell r="AM136">
            <v>45108</v>
          </cell>
          <cell r="AN136" t="str">
            <v>Oui</v>
          </cell>
          <cell r="AQ136" t="str">
            <v>Retourné</v>
          </cell>
          <cell r="AS136" t="str">
            <v>Oui</v>
          </cell>
          <cell r="BE136">
            <v>0</v>
          </cell>
          <cell r="BF136">
            <v>0</v>
          </cell>
          <cell r="BH136">
            <v>1</v>
          </cell>
          <cell r="BI136">
            <v>1</v>
          </cell>
          <cell r="BK136">
            <v>2</v>
          </cell>
          <cell r="BL136">
            <v>0</v>
          </cell>
          <cell r="BN136">
            <v>1</v>
          </cell>
          <cell r="BO136">
            <v>1</v>
          </cell>
          <cell r="BQ136">
            <v>0</v>
          </cell>
          <cell r="BR136">
            <v>0</v>
          </cell>
          <cell r="CC136">
            <v>6</v>
          </cell>
          <cell r="CF136">
            <v>6</v>
          </cell>
          <cell r="DE136" t="str">
            <v>Agriculture de subsistance</v>
          </cell>
          <cell r="DG136" t="str">
            <v>Oui</v>
          </cell>
          <cell r="DI136" t="str">
            <v>Non</v>
          </cell>
          <cell r="DJ136" t="str">
            <v>Le marché n'est pas situé à distance de marche / est trop loin</v>
          </cell>
          <cell r="DL136" t="str">
            <v>Non</v>
          </cell>
          <cell r="DO136">
            <v>1</v>
          </cell>
          <cell r="DP136">
            <v>0</v>
          </cell>
          <cell r="DQ136">
            <v>0</v>
          </cell>
          <cell r="DR136">
            <v>0</v>
          </cell>
          <cell r="DS136">
            <v>1</v>
          </cell>
          <cell r="DT136">
            <v>0</v>
          </cell>
          <cell r="DU136">
            <v>1</v>
          </cell>
          <cell r="DV136">
            <v>0</v>
          </cell>
          <cell r="DW136">
            <v>0</v>
          </cell>
          <cell r="DX136">
            <v>0</v>
          </cell>
          <cell r="DY136">
            <v>0</v>
          </cell>
          <cell r="DZ136">
            <v>0</v>
          </cell>
          <cell r="EA136">
            <v>0</v>
          </cell>
          <cell r="EB136">
            <v>0</v>
          </cell>
          <cell r="EC136">
            <v>0</v>
          </cell>
          <cell r="ED136">
            <v>0</v>
          </cell>
          <cell r="EF136">
            <v>1</v>
          </cell>
          <cell r="EI136">
            <v>1</v>
          </cell>
          <cell r="EJ136">
            <v>1</v>
          </cell>
          <cell r="EK136">
            <v>2</v>
          </cell>
          <cell r="EL136">
            <v>2</v>
          </cell>
          <cell r="FP136" t="str">
            <v>Sur une parcelle ou un abri qui lui appartient</v>
          </cell>
          <cell r="FR136" t="str">
            <v>Maison (construction non-durable délabrée)</v>
          </cell>
          <cell r="FU136" t="str">
            <v>Non</v>
          </cell>
          <cell r="GE136" t="str">
            <v>Non</v>
          </cell>
          <cell r="GH136" t="str">
            <v>Source améliorée (c'est-à-dire protégée de l'extérieur, p.ex. eau courante/robinet, puits creusé couvert, puits à pompe/forage, camion-citerne/charrette avec citerne, Kiosque/échoppe/boutique à eau, eau en bouteille; eau en sachet, etc. et eau de pluie)</v>
          </cell>
          <cell r="GK136" t="str">
            <v>Oui</v>
          </cell>
          <cell r="GL136" t="str">
            <v>Oui</v>
          </cell>
          <cell r="GM136" t="str">
            <v>Non</v>
          </cell>
          <cell r="GN136" t="str">
            <v>Non</v>
          </cell>
          <cell r="GO136" t="str">
            <v>De 31 minutes à 2 heures</v>
          </cell>
          <cell r="GQ136">
            <v>0</v>
          </cell>
          <cell r="GR136">
            <v>1</v>
          </cell>
          <cell r="GS136">
            <v>0</v>
          </cell>
          <cell r="GT136">
            <v>0</v>
          </cell>
          <cell r="GU136">
            <v>0</v>
          </cell>
          <cell r="GV136">
            <v>0</v>
          </cell>
          <cell r="GW136">
            <v>0</v>
          </cell>
          <cell r="GX136">
            <v>0</v>
          </cell>
          <cell r="GY136">
            <v>1</v>
          </cell>
          <cell r="GZ136">
            <v>0</v>
          </cell>
          <cell r="HA136">
            <v>0</v>
          </cell>
          <cell r="HB136">
            <v>0</v>
          </cell>
          <cell r="HM136" t="str">
            <v>Non</v>
          </cell>
          <cell r="HO136" t="str">
            <v>Installation sanitaire non-améliorée (c’est-à-dire qui n'empêchent pas le contact extérieur avec les excréments, p.ex. latrine à fosse ouverte/sans dalle, latrines traditionnelles, etc.)</v>
          </cell>
          <cell r="HQ136" t="str">
            <v>Non</v>
          </cell>
          <cell r="HR136" t="str">
            <v>Non</v>
          </cell>
          <cell r="HU136" t="str">
            <v>Reste à la maison / se soigne soi-même</v>
          </cell>
          <cell r="HW136" t="str">
            <v>Structure de santé (centre, clinique, hôpital, etc.)</v>
          </cell>
          <cell r="HY136" t="str">
            <v>Entre 1 heure et 2 heures</v>
          </cell>
          <cell r="HZ136" t="str">
            <v>Non</v>
          </cell>
          <cell r="IB136" t="str">
            <v>Oui</v>
          </cell>
          <cell r="IC136" t="str">
            <v>Oui</v>
          </cell>
          <cell r="ID136" t="str">
            <v>Non</v>
          </cell>
          <cell r="IG136" t="str">
            <v>Non</v>
          </cell>
          <cell r="II136" t="str">
            <v>Non</v>
          </cell>
          <cell r="IO136">
            <v>0</v>
          </cell>
          <cell r="IP136">
            <v>0</v>
          </cell>
          <cell r="IQ136">
            <v>0</v>
          </cell>
          <cell r="IR136">
            <v>0</v>
          </cell>
          <cell r="IS136">
            <v>1</v>
          </cell>
          <cell r="IT136">
            <v>0</v>
          </cell>
          <cell r="IU136">
            <v>0</v>
          </cell>
          <cell r="IW136">
            <v>0</v>
          </cell>
          <cell r="IX136">
            <v>0</v>
          </cell>
          <cell r="IY136">
            <v>0</v>
          </cell>
          <cell r="IZ136">
            <v>0</v>
          </cell>
          <cell r="JA136">
            <v>0</v>
          </cell>
          <cell r="JB136">
            <v>1</v>
          </cell>
          <cell r="JC136">
            <v>0</v>
          </cell>
          <cell r="JE136">
            <v>0</v>
          </cell>
          <cell r="JF136">
            <v>0</v>
          </cell>
          <cell r="JG136">
            <v>0</v>
          </cell>
          <cell r="JH136">
            <v>0</v>
          </cell>
          <cell r="JI136">
            <v>1</v>
          </cell>
          <cell r="JJ136">
            <v>0</v>
          </cell>
          <cell r="JK136">
            <v>0</v>
          </cell>
          <cell r="JL136">
            <v>1</v>
          </cell>
          <cell r="JO136" t="str">
            <v>Au moins une heure</v>
          </cell>
          <cell r="JP136" t="str">
            <v>Non</v>
          </cell>
          <cell r="JS136" t="str">
            <v>Tous</v>
          </cell>
          <cell r="JU136" t="str">
            <v>Aucun</v>
          </cell>
          <cell r="JZ136" t="str">
            <v>Enfant jamais allé à l’école</v>
          </cell>
          <cell r="KD136">
            <v>1</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V136">
            <v>1</v>
          </cell>
          <cell r="KW136">
            <v>0</v>
          </cell>
          <cell r="KX136">
            <v>0</v>
          </cell>
          <cell r="KY136">
            <v>1</v>
          </cell>
          <cell r="KZ136">
            <v>1</v>
          </cell>
          <cell r="LA136">
            <v>0</v>
          </cell>
          <cell r="LD136">
            <v>0</v>
          </cell>
          <cell r="LE136">
            <v>0</v>
          </cell>
          <cell r="LG136">
            <v>0</v>
          </cell>
          <cell r="LH136">
            <v>0</v>
          </cell>
          <cell r="LI136">
            <v>0</v>
          </cell>
          <cell r="LJ136">
            <v>1</v>
          </cell>
          <cell r="LK136">
            <v>0</v>
          </cell>
          <cell r="LL136">
            <v>0</v>
          </cell>
          <cell r="LM136">
            <v>0</v>
          </cell>
          <cell r="LN136">
            <v>0</v>
          </cell>
          <cell r="LQ136">
            <v>0</v>
          </cell>
          <cell r="LR136">
            <v>1</v>
          </cell>
          <cell r="LS136">
            <v>0</v>
          </cell>
          <cell r="LT136">
            <v>0</v>
          </cell>
          <cell r="LU136">
            <v>0</v>
          </cell>
          <cell r="LV136">
            <v>0</v>
          </cell>
          <cell r="LW136">
            <v>0</v>
          </cell>
          <cell r="LX136">
            <v>0</v>
          </cell>
          <cell r="LY136">
            <v>0</v>
          </cell>
          <cell r="LZ136">
            <v>0</v>
          </cell>
          <cell r="MA136">
            <v>0</v>
          </cell>
          <cell r="MB136">
            <v>0</v>
          </cell>
          <cell r="MC136">
            <v>0</v>
          </cell>
          <cell r="MD136">
            <v>0</v>
          </cell>
          <cell r="MG136">
            <v>0</v>
          </cell>
          <cell r="MH136">
            <v>1</v>
          </cell>
          <cell r="MI136">
            <v>0</v>
          </cell>
          <cell r="MJ136">
            <v>0</v>
          </cell>
          <cell r="MK136">
            <v>0</v>
          </cell>
          <cell r="ML136">
            <v>0</v>
          </cell>
          <cell r="MM136">
            <v>0</v>
          </cell>
          <cell r="MN136">
            <v>0</v>
          </cell>
          <cell r="MO136">
            <v>0</v>
          </cell>
          <cell r="MP136">
            <v>0</v>
          </cell>
          <cell r="MQ136">
            <v>0</v>
          </cell>
          <cell r="MR136">
            <v>0</v>
          </cell>
          <cell r="MS136">
            <v>0</v>
          </cell>
          <cell r="MT136">
            <v>0</v>
          </cell>
          <cell r="MU136">
            <v>0</v>
          </cell>
          <cell r="NH136">
            <v>1</v>
          </cell>
          <cell r="NN136">
            <v>3.1</v>
          </cell>
          <cell r="QR136">
            <v>25</v>
          </cell>
          <cell r="QS136">
            <v>33</v>
          </cell>
        </row>
        <row r="137">
          <cell r="F137" t="str">
            <v>Oui</v>
          </cell>
          <cell r="I137">
            <v>0</v>
          </cell>
          <cell r="AM137">
            <v>45139</v>
          </cell>
          <cell r="AN137" t="str">
            <v>Oui</v>
          </cell>
          <cell r="AQ137" t="str">
            <v>Déplacé interne</v>
          </cell>
          <cell r="BE137">
            <v>0</v>
          </cell>
          <cell r="BF137">
            <v>0</v>
          </cell>
          <cell r="BH137">
            <v>0</v>
          </cell>
          <cell r="BI137">
            <v>0</v>
          </cell>
          <cell r="BK137">
            <v>1</v>
          </cell>
          <cell r="BL137">
            <v>0</v>
          </cell>
          <cell r="BN137">
            <v>1</v>
          </cell>
          <cell r="BO137">
            <v>1</v>
          </cell>
          <cell r="BQ137">
            <v>0</v>
          </cell>
          <cell r="BR137">
            <v>0</v>
          </cell>
          <cell r="CC137">
            <v>3</v>
          </cell>
          <cell r="CF137">
            <v>3</v>
          </cell>
          <cell r="DE137" t="str">
            <v>Agriculture de subsistance</v>
          </cell>
          <cell r="DG137" t="str">
            <v>Oui</v>
          </cell>
          <cell r="DI137" t="str">
            <v>Oui</v>
          </cell>
          <cell r="DL137" t="str">
            <v>Oui</v>
          </cell>
          <cell r="DO137">
            <v>0</v>
          </cell>
          <cell r="DP137">
            <v>0</v>
          </cell>
          <cell r="DQ137">
            <v>0</v>
          </cell>
          <cell r="DR137">
            <v>0</v>
          </cell>
          <cell r="DS137">
            <v>1</v>
          </cell>
          <cell r="DT137">
            <v>0</v>
          </cell>
          <cell r="DU137">
            <v>0</v>
          </cell>
          <cell r="DV137">
            <v>0</v>
          </cell>
          <cell r="DW137">
            <v>0</v>
          </cell>
          <cell r="DX137">
            <v>0</v>
          </cell>
          <cell r="DY137">
            <v>0</v>
          </cell>
          <cell r="DZ137">
            <v>0</v>
          </cell>
          <cell r="EA137">
            <v>0</v>
          </cell>
          <cell r="EB137">
            <v>0</v>
          </cell>
          <cell r="EC137">
            <v>0</v>
          </cell>
          <cell r="ED137">
            <v>0</v>
          </cell>
          <cell r="EF137">
            <v>0</v>
          </cell>
          <cell r="EI137">
            <v>1</v>
          </cell>
          <cell r="EJ137">
            <v>2</v>
          </cell>
          <cell r="EK137">
            <v>1</v>
          </cell>
          <cell r="EL137">
            <v>1</v>
          </cell>
          <cell r="FP137" t="str">
            <v>Locataire (habite seul sur une parcelle qu'il loue)</v>
          </cell>
          <cell r="FR137" t="str">
            <v>Maison (construction non-durable délabrée)</v>
          </cell>
          <cell r="FU137" t="str">
            <v>Non</v>
          </cell>
          <cell r="GE137" t="str">
            <v>Non</v>
          </cell>
          <cell r="GH137" t="str">
            <v>Source non-améliorée (c'est à dire non-protégée de l'extérieur, p.ex. puits creusé non-couvert/traditionnel, source naturelle non-aménagée, etc.)</v>
          </cell>
          <cell r="GK137" t="str">
            <v>Oui</v>
          </cell>
          <cell r="GL137" t="str">
            <v>Oui</v>
          </cell>
          <cell r="GM137" t="str">
            <v>Oui</v>
          </cell>
          <cell r="GN137" t="str">
            <v>Oui</v>
          </cell>
          <cell r="GO137" t="str">
            <v>De 31 minutes à 2 heures</v>
          </cell>
          <cell r="GQ137">
            <v>0</v>
          </cell>
          <cell r="GR137">
            <v>0</v>
          </cell>
          <cell r="GS137">
            <v>0</v>
          </cell>
          <cell r="GT137">
            <v>0</v>
          </cell>
          <cell r="GU137">
            <v>0</v>
          </cell>
          <cell r="GV137">
            <v>1</v>
          </cell>
          <cell r="GW137">
            <v>0</v>
          </cell>
          <cell r="GX137">
            <v>0</v>
          </cell>
          <cell r="GY137">
            <v>1</v>
          </cell>
          <cell r="GZ137">
            <v>0</v>
          </cell>
          <cell r="HA137">
            <v>0</v>
          </cell>
          <cell r="HB137">
            <v>0</v>
          </cell>
          <cell r="HM137" t="str">
            <v>Non</v>
          </cell>
          <cell r="HO137" t="str">
            <v>Installation sanitaire non-améliorée (c’est-à-dire qui n'empêchent pas le contact extérieur avec les excréments, p.ex. latrine à fosse ouverte/sans dalle, latrines traditionnelles, etc.)</v>
          </cell>
          <cell r="HQ137" t="str">
            <v>Non</v>
          </cell>
          <cell r="HR137" t="str">
            <v>Oui</v>
          </cell>
          <cell r="HU137" t="str">
            <v>Structure de santé (centre, clinique, hôpital, etc.)</v>
          </cell>
          <cell r="HW137" t="str">
            <v>Structure de santé (centre, clinique, hôpital, etc.)</v>
          </cell>
          <cell r="HY137" t="str">
            <v>Entre 1 heure et 2 heures</v>
          </cell>
          <cell r="HZ137" t="str">
            <v>Non</v>
          </cell>
          <cell r="IG137" t="str">
            <v>Non</v>
          </cell>
          <cell r="II137" t="str">
            <v>Non</v>
          </cell>
          <cell r="IO137">
            <v>0</v>
          </cell>
          <cell r="IP137">
            <v>0</v>
          </cell>
          <cell r="IQ137">
            <v>1</v>
          </cell>
          <cell r="IR137">
            <v>0</v>
          </cell>
          <cell r="IS137">
            <v>1</v>
          </cell>
          <cell r="IT137">
            <v>0</v>
          </cell>
          <cell r="IU137">
            <v>0</v>
          </cell>
          <cell r="IW137">
            <v>1</v>
          </cell>
          <cell r="IX137">
            <v>0</v>
          </cell>
          <cell r="IY137">
            <v>0</v>
          </cell>
          <cell r="IZ137">
            <v>1</v>
          </cell>
          <cell r="JA137">
            <v>0</v>
          </cell>
          <cell r="JB137">
            <v>0</v>
          </cell>
          <cell r="JC137">
            <v>0</v>
          </cell>
          <cell r="JE137">
            <v>0</v>
          </cell>
          <cell r="JF137">
            <v>0</v>
          </cell>
          <cell r="JG137">
            <v>0</v>
          </cell>
          <cell r="JH137">
            <v>0</v>
          </cell>
          <cell r="JI137">
            <v>0</v>
          </cell>
          <cell r="JJ137">
            <v>1</v>
          </cell>
          <cell r="JK137">
            <v>0</v>
          </cell>
          <cell r="JL137">
            <v>0</v>
          </cell>
          <cell r="JO137" t="str">
            <v>Au moins une heure</v>
          </cell>
          <cell r="JP137" t="str">
            <v>Non</v>
          </cell>
          <cell r="JS137" t="str">
            <v>Pas de garçons de cet âge dans le ménage</v>
          </cell>
          <cell r="JU137" t="str">
            <v>Tous</v>
          </cell>
          <cell r="KD137">
            <v>1</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V137">
            <v>1</v>
          </cell>
          <cell r="KW137">
            <v>0</v>
          </cell>
          <cell r="KX137">
            <v>1</v>
          </cell>
          <cell r="KY137">
            <v>1</v>
          </cell>
          <cell r="KZ137">
            <v>0</v>
          </cell>
          <cell r="LA137">
            <v>0</v>
          </cell>
          <cell r="LD137">
            <v>0</v>
          </cell>
          <cell r="LE137">
            <v>0</v>
          </cell>
          <cell r="LG137">
            <v>0</v>
          </cell>
          <cell r="LH137">
            <v>1</v>
          </cell>
          <cell r="LI137">
            <v>0</v>
          </cell>
          <cell r="LJ137">
            <v>0</v>
          </cell>
          <cell r="LK137">
            <v>0</v>
          </cell>
          <cell r="LL137">
            <v>0</v>
          </cell>
          <cell r="LM137">
            <v>0</v>
          </cell>
          <cell r="LN137">
            <v>0</v>
          </cell>
          <cell r="LQ137">
            <v>0</v>
          </cell>
          <cell r="LR137">
            <v>1</v>
          </cell>
          <cell r="LS137">
            <v>0</v>
          </cell>
          <cell r="LT137">
            <v>0</v>
          </cell>
          <cell r="LU137">
            <v>0</v>
          </cell>
          <cell r="LV137">
            <v>0</v>
          </cell>
          <cell r="LW137">
            <v>0</v>
          </cell>
          <cell r="LX137">
            <v>0</v>
          </cell>
          <cell r="LY137">
            <v>0</v>
          </cell>
          <cell r="LZ137">
            <v>0</v>
          </cell>
          <cell r="MA137">
            <v>0</v>
          </cell>
          <cell r="MB137">
            <v>0</v>
          </cell>
          <cell r="MC137">
            <v>0</v>
          </cell>
          <cell r="MD137">
            <v>0</v>
          </cell>
          <cell r="MG137">
            <v>0</v>
          </cell>
          <cell r="MH137">
            <v>0</v>
          </cell>
          <cell r="MI137">
            <v>1</v>
          </cell>
          <cell r="MJ137">
            <v>0</v>
          </cell>
          <cell r="MK137">
            <v>0</v>
          </cell>
          <cell r="ML137">
            <v>0</v>
          </cell>
          <cell r="MM137">
            <v>0</v>
          </cell>
          <cell r="MN137">
            <v>0</v>
          </cell>
          <cell r="MO137">
            <v>0</v>
          </cell>
          <cell r="MP137">
            <v>0</v>
          </cell>
          <cell r="MQ137">
            <v>0</v>
          </cell>
          <cell r="MR137">
            <v>0</v>
          </cell>
          <cell r="MS137">
            <v>0</v>
          </cell>
          <cell r="MT137">
            <v>0</v>
          </cell>
          <cell r="MU137">
            <v>0</v>
          </cell>
          <cell r="NH137">
            <v>1</v>
          </cell>
          <cell r="NN137">
            <v>2.5</v>
          </cell>
          <cell r="QR137">
            <v>27</v>
          </cell>
          <cell r="QS137">
            <v>25</v>
          </cell>
        </row>
        <row r="138">
          <cell r="F138" t="str">
            <v>Oui</v>
          </cell>
          <cell r="I138">
            <v>0</v>
          </cell>
          <cell r="AM138">
            <v>44986</v>
          </cell>
          <cell r="AN138" t="str">
            <v>Oui</v>
          </cell>
          <cell r="AQ138" t="str">
            <v>Retourné</v>
          </cell>
          <cell r="AS138" t="str">
            <v>Non</v>
          </cell>
          <cell r="BE138">
            <v>0</v>
          </cell>
          <cell r="BF138">
            <v>1</v>
          </cell>
          <cell r="BH138">
            <v>1</v>
          </cell>
          <cell r="BI138">
            <v>0</v>
          </cell>
          <cell r="BK138">
            <v>1</v>
          </cell>
          <cell r="BL138">
            <v>4</v>
          </cell>
          <cell r="BN138">
            <v>1</v>
          </cell>
          <cell r="BO138">
            <v>2</v>
          </cell>
          <cell r="BQ138">
            <v>0</v>
          </cell>
          <cell r="BR138">
            <v>0</v>
          </cell>
          <cell r="CC138">
            <v>10</v>
          </cell>
          <cell r="CF138">
            <v>10</v>
          </cell>
          <cell r="DE138" t="str">
            <v>Agriculture de subsistance</v>
          </cell>
          <cell r="DG138" t="str">
            <v>Oui</v>
          </cell>
          <cell r="DI138" t="str">
            <v>Oui</v>
          </cell>
          <cell r="DL138" t="str">
            <v>Non</v>
          </cell>
          <cell r="DO138">
            <v>1</v>
          </cell>
          <cell r="DP138">
            <v>0</v>
          </cell>
          <cell r="DQ138">
            <v>0</v>
          </cell>
          <cell r="DR138">
            <v>1</v>
          </cell>
          <cell r="DS138">
            <v>0</v>
          </cell>
          <cell r="DT138">
            <v>0</v>
          </cell>
          <cell r="DU138">
            <v>1</v>
          </cell>
          <cell r="DV138">
            <v>0</v>
          </cell>
          <cell r="DW138">
            <v>0</v>
          </cell>
          <cell r="DX138">
            <v>0</v>
          </cell>
          <cell r="DY138">
            <v>0</v>
          </cell>
          <cell r="DZ138">
            <v>0</v>
          </cell>
          <cell r="EA138">
            <v>0</v>
          </cell>
          <cell r="EB138">
            <v>0</v>
          </cell>
          <cell r="EC138">
            <v>0</v>
          </cell>
          <cell r="ED138">
            <v>0</v>
          </cell>
          <cell r="EF138">
            <v>1</v>
          </cell>
          <cell r="EI138">
            <v>2</v>
          </cell>
          <cell r="EJ138">
            <v>2</v>
          </cell>
          <cell r="EK138">
            <v>3</v>
          </cell>
          <cell r="EL138">
            <v>3</v>
          </cell>
          <cell r="FP138" t="str">
            <v>Sur une parcelle ou un abri qui lui appartient</v>
          </cell>
          <cell r="FR138" t="str">
            <v>Maison (construction non-durable délabrée)</v>
          </cell>
          <cell r="FU138" t="str">
            <v>Non</v>
          </cell>
          <cell r="GE138" t="str">
            <v>Non</v>
          </cell>
          <cell r="GH138" t="str">
            <v>Source non-améliorée (c'est à dire non-protégée de l'extérieur, p.ex. puits creusé non-couvert/traditionnel, source naturelle non-aménagée, etc.)</v>
          </cell>
          <cell r="GK138" t="str">
            <v>Oui</v>
          </cell>
          <cell r="GL138" t="str">
            <v>Oui</v>
          </cell>
          <cell r="GM138" t="str">
            <v>Oui</v>
          </cell>
          <cell r="GN138" t="str">
            <v>Oui</v>
          </cell>
          <cell r="GO138" t="str">
            <v>Moins de 30 minutes</v>
          </cell>
          <cell r="GQ138">
            <v>0</v>
          </cell>
          <cell r="GR138">
            <v>0</v>
          </cell>
          <cell r="GS138">
            <v>0</v>
          </cell>
          <cell r="GT138">
            <v>0</v>
          </cell>
          <cell r="GU138">
            <v>0</v>
          </cell>
          <cell r="GV138">
            <v>0</v>
          </cell>
          <cell r="GW138">
            <v>0</v>
          </cell>
          <cell r="GX138">
            <v>0</v>
          </cell>
          <cell r="GY138">
            <v>0</v>
          </cell>
          <cell r="GZ138">
            <v>0</v>
          </cell>
          <cell r="HA138">
            <v>1</v>
          </cell>
          <cell r="HB138">
            <v>0</v>
          </cell>
          <cell r="HM138" t="str">
            <v>Non</v>
          </cell>
          <cell r="HO138" t="str">
            <v>Installation sanitaire non-améliorée (c’est-à-dire qui n'empêchent pas le contact extérieur avec les excréments, p.ex. latrine à fosse ouverte/sans dalle, latrines traditionnelles, etc.)</v>
          </cell>
          <cell r="HQ138" t="str">
            <v>Non</v>
          </cell>
          <cell r="HR138" t="str">
            <v>Non</v>
          </cell>
          <cell r="HU138" t="str">
            <v>Structure de santé (centre, clinique, hôpital, etc.)</v>
          </cell>
          <cell r="HW138" t="str">
            <v>Structure de santé (centre, clinique, hôpital, etc.)</v>
          </cell>
          <cell r="HY138" t="str">
            <v>Moins de 1 heure</v>
          </cell>
          <cell r="HZ138" t="str">
            <v>Non</v>
          </cell>
          <cell r="IB138" t="str">
            <v>Non</v>
          </cell>
          <cell r="IC138" t="str">
            <v>Oui</v>
          </cell>
          <cell r="ID138" t="str">
            <v>Oui</v>
          </cell>
          <cell r="IG138" t="str">
            <v>Non</v>
          </cell>
          <cell r="II138" t="str">
            <v>Non</v>
          </cell>
          <cell r="IO138">
            <v>0</v>
          </cell>
          <cell r="IP138">
            <v>0</v>
          </cell>
          <cell r="IQ138">
            <v>0</v>
          </cell>
          <cell r="IR138">
            <v>0</v>
          </cell>
          <cell r="IS138">
            <v>1</v>
          </cell>
          <cell r="IT138">
            <v>0</v>
          </cell>
          <cell r="IU138">
            <v>0</v>
          </cell>
          <cell r="IW138">
            <v>0</v>
          </cell>
          <cell r="IX138">
            <v>0</v>
          </cell>
          <cell r="IY138">
            <v>0</v>
          </cell>
          <cell r="IZ138">
            <v>0</v>
          </cell>
          <cell r="JA138">
            <v>0</v>
          </cell>
          <cell r="JB138">
            <v>1</v>
          </cell>
          <cell r="JC138">
            <v>0</v>
          </cell>
          <cell r="JE138">
            <v>0</v>
          </cell>
          <cell r="JF138">
            <v>0</v>
          </cell>
          <cell r="JG138">
            <v>0</v>
          </cell>
          <cell r="JH138">
            <v>0</v>
          </cell>
          <cell r="JI138">
            <v>1</v>
          </cell>
          <cell r="JJ138">
            <v>0</v>
          </cell>
          <cell r="JK138">
            <v>0</v>
          </cell>
          <cell r="JL138">
            <v>0</v>
          </cell>
          <cell r="JO138" t="str">
            <v>Moins de 1 heure</v>
          </cell>
          <cell r="JP138" t="str">
            <v>Non</v>
          </cell>
          <cell r="JS138" t="str">
            <v>Certains mais pas tous</v>
          </cell>
          <cell r="JT138" t="str">
            <v>Certaines mais pas toutes</v>
          </cell>
          <cell r="JU138" t="str">
            <v>Aucun</v>
          </cell>
          <cell r="JV138" t="str">
            <v>Aucune</v>
          </cell>
          <cell r="JZ138" t="str">
            <v>Manque de moyens pour payer l’école</v>
          </cell>
          <cell r="KD138">
            <v>0</v>
          </cell>
          <cell r="KE138">
            <v>0</v>
          </cell>
          <cell r="KF138">
            <v>0</v>
          </cell>
          <cell r="KG138">
            <v>1</v>
          </cell>
          <cell r="KH138">
            <v>0</v>
          </cell>
          <cell r="KI138">
            <v>1</v>
          </cell>
          <cell r="KJ138">
            <v>1</v>
          </cell>
          <cell r="KK138">
            <v>0</v>
          </cell>
          <cell r="KL138">
            <v>0</v>
          </cell>
          <cell r="KM138">
            <v>0</v>
          </cell>
          <cell r="KN138">
            <v>0</v>
          </cell>
          <cell r="KO138">
            <v>0</v>
          </cell>
          <cell r="KP138">
            <v>0</v>
          </cell>
          <cell r="KQ138">
            <v>0</v>
          </cell>
          <cell r="KR138">
            <v>0</v>
          </cell>
          <cell r="KS138">
            <v>0</v>
          </cell>
          <cell r="KV138">
            <v>1</v>
          </cell>
          <cell r="KW138">
            <v>0</v>
          </cell>
          <cell r="KX138">
            <v>0</v>
          </cell>
          <cell r="KY138">
            <v>0</v>
          </cell>
          <cell r="KZ138">
            <v>1</v>
          </cell>
          <cell r="LA138">
            <v>0</v>
          </cell>
          <cell r="LD138">
            <v>0</v>
          </cell>
          <cell r="LE138">
            <v>1</v>
          </cell>
          <cell r="LG138">
            <v>0</v>
          </cell>
          <cell r="LH138">
            <v>0</v>
          </cell>
          <cell r="LI138">
            <v>0</v>
          </cell>
          <cell r="LJ138">
            <v>0</v>
          </cell>
          <cell r="LK138">
            <v>0</v>
          </cell>
          <cell r="LL138">
            <v>1</v>
          </cell>
          <cell r="LM138">
            <v>0</v>
          </cell>
          <cell r="LN138">
            <v>0</v>
          </cell>
          <cell r="LQ138">
            <v>1</v>
          </cell>
          <cell r="LR138">
            <v>1</v>
          </cell>
          <cell r="LS138">
            <v>0</v>
          </cell>
          <cell r="LT138">
            <v>0</v>
          </cell>
          <cell r="LU138">
            <v>0</v>
          </cell>
          <cell r="LV138">
            <v>0</v>
          </cell>
          <cell r="LW138">
            <v>0</v>
          </cell>
          <cell r="LX138">
            <v>0</v>
          </cell>
          <cell r="LY138">
            <v>0</v>
          </cell>
          <cell r="LZ138">
            <v>0</v>
          </cell>
          <cell r="MA138">
            <v>0</v>
          </cell>
          <cell r="MB138">
            <v>0</v>
          </cell>
          <cell r="MC138">
            <v>0</v>
          </cell>
          <cell r="MD138">
            <v>0</v>
          </cell>
          <cell r="MG138">
            <v>1</v>
          </cell>
          <cell r="MH138">
            <v>1</v>
          </cell>
          <cell r="MI138">
            <v>0</v>
          </cell>
          <cell r="MJ138">
            <v>0</v>
          </cell>
          <cell r="MK138">
            <v>0</v>
          </cell>
          <cell r="ML138">
            <v>0</v>
          </cell>
          <cell r="MM138">
            <v>0</v>
          </cell>
          <cell r="MN138">
            <v>0</v>
          </cell>
          <cell r="MO138">
            <v>0</v>
          </cell>
          <cell r="MP138">
            <v>0</v>
          </cell>
          <cell r="MQ138">
            <v>0</v>
          </cell>
          <cell r="MR138">
            <v>0</v>
          </cell>
          <cell r="MS138">
            <v>0</v>
          </cell>
          <cell r="MT138">
            <v>0</v>
          </cell>
          <cell r="MU138">
            <v>0</v>
          </cell>
          <cell r="NH138">
            <v>1</v>
          </cell>
          <cell r="NN138">
            <v>1.9</v>
          </cell>
          <cell r="QR138">
            <v>28</v>
          </cell>
          <cell r="QS138">
            <v>25</v>
          </cell>
        </row>
        <row r="139">
          <cell r="F139" t="str">
            <v>Oui</v>
          </cell>
          <cell r="I139">
            <v>0</v>
          </cell>
          <cell r="AM139">
            <v>44896</v>
          </cell>
          <cell r="AN139" t="str">
            <v>Oui</v>
          </cell>
          <cell r="AQ139" t="str">
            <v>Retourné</v>
          </cell>
          <cell r="AS139" t="str">
            <v>Non</v>
          </cell>
          <cell r="BE139">
            <v>0</v>
          </cell>
          <cell r="BF139">
            <v>0</v>
          </cell>
          <cell r="BH139">
            <v>2</v>
          </cell>
          <cell r="BI139">
            <v>0</v>
          </cell>
          <cell r="BK139">
            <v>2</v>
          </cell>
          <cell r="BL139">
            <v>1</v>
          </cell>
          <cell r="BN139">
            <v>1</v>
          </cell>
          <cell r="BO139">
            <v>1</v>
          </cell>
          <cell r="BQ139">
            <v>0</v>
          </cell>
          <cell r="BR139">
            <v>0</v>
          </cell>
          <cell r="CC139">
            <v>7</v>
          </cell>
          <cell r="CF139">
            <v>7</v>
          </cell>
          <cell r="DE139" t="str">
            <v>Agriculture de subsistance</v>
          </cell>
          <cell r="DG139" t="str">
            <v>Oui</v>
          </cell>
          <cell r="DI139" t="str">
            <v>Non</v>
          </cell>
          <cell r="DJ139" t="str">
            <v>Le marché n'est pas situé à distance de marche / est trop loin</v>
          </cell>
          <cell r="DL139" t="str">
            <v>Non</v>
          </cell>
          <cell r="DO139">
            <v>1</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F139">
            <v>2</v>
          </cell>
          <cell r="EI139">
            <v>2</v>
          </cell>
          <cell r="EJ139">
            <v>2</v>
          </cell>
          <cell r="EK139">
            <v>2</v>
          </cell>
          <cell r="EL139">
            <v>2</v>
          </cell>
          <cell r="FP139" t="str">
            <v>Sur une parcelle ou un abri qui lui appartient</v>
          </cell>
          <cell r="FR139" t="str">
            <v>Maison (construction non-durable délabrée)</v>
          </cell>
          <cell r="FU139" t="str">
            <v>Non</v>
          </cell>
          <cell r="GE139" t="str">
            <v>Non</v>
          </cell>
          <cell r="GH139" t="str">
            <v>Source non-améliorée (c'est à dire non-protégée de l'extérieur, p.ex. puits creusé non-couvert/traditionnel, source naturelle non-aménagée, etc.)</v>
          </cell>
          <cell r="GK139" t="str">
            <v>Oui</v>
          </cell>
          <cell r="GL139" t="str">
            <v>Oui</v>
          </cell>
          <cell r="GM139" t="str">
            <v>Oui</v>
          </cell>
          <cell r="GN139" t="str">
            <v>Oui</v>
          </cell>
          <cell r="GO139" t="str">
            <v>Moins de 30 minutes</v>
          </cell>
          <cell r="GQ139">
            <v>0</v>
          </cell>
          <cell r="GR139">
            <v>0</v>
          </cell>
          <cell r="GS139">
            <v>1</v>
          </cell>
          <cell r="GT139">
            <v>0</v>
          </cell>
          <cell r="GU139">
            <v>0</v>
          </cell>
          <cell r="GV139">
            <v>0</v>
          </cell>
          <cell r="GW139">
            <v>0</v>
          </cell>
          <cell r="GX139">
            <v>0</v>
          </cell>
          <cell r="GY139">
            <v>1</v>
          </cell>
          <cell r="GZ139">
            <v>0</v>
          </cell>
          <cell r="HA139">
            <v>0</v>
          </cell>
          <cell r="HB139">
            <v>0</v>
          </cell>
          <cell r="HM139" t="str">
            <v>Non</v>
          </cell>
          <cell r="HO139" t="str">
            <v>Installation sanitaire non-améliorée (c’est-à-dire qui n'empêchent pas le contact extérieur avec les excréments, p.ex. latrine à fosse ouverte/sans dalle, latrines traditionnelles, etc.)</v>
          </cell>
          <cell r="HQ139" t="str">
            <v>Non</v>
          </cell>
          <cell r="HR139" t="str">
            <v>Oui</v>
          </cell>
          <cell r="HU139" t="str">
            <v>Structure de santé (centre, clinique, hôpital, etc.)</v>
          </cell>
          <cell r="HW139" t="str">
            <v>Structure de santé (centre, clinique, hôpital, etc.)</v>
          </cell>
          <cell r="HY139" t="str">
            <v>Moins de 1 heure</v>
          </cell>
          <cell r="HZ139" t="str">
            <v>Non</v>
          </cell>
          <cell r="IB139" t="str">
            <v>Oui</v>
          </cell>
          <cell r="IC139" t="str">
            <v>Oui</v>
          </cell>
          <cell r="ID139" t="str">
            <v>Non</v>
          </cell>
          <cell r="IG139" t="str">
            <v>Non</v>
          </cell>
          <cell r="II139" t="str">
            <v>Non</v>
          </cell>
          <cell r="IO139">
            <v>1</v>
          </cell>
          <cell r="IP139">
            <v>0</v>
          </cell>
          <cell r="IQ139">
            <v>0</v>
          </cell>
          <cell r="IR139">
            <v>0</v>
          </cell>
          <cell r="IS139">
            <v>1</v>
          </cell>
          <cell r="IT139">
            <v>0</v>
          </cell>
          <cell r="IU139">
            <v>0</v>
          </cell>
          <cell r="IW139">
            <v>0</v>
          </cell>
          <cell r="IX139">
            <v>0</v>
          </cell>
          <cell r="IY139">
            <v>0</v>
          </cell>
          <cell r="IZ139">
            <v>0</v>
          </cell>
          <cell r="JA139">
            <v>0</v>
          </cell>
          <cell r="JB139">
            <v>1</v>
          </cell>
          <cell r="JC139">
            <v>0</v>
          </cell>
          <cell r="JE139">
            <v>0</v>
          </cell>
          <cell r="JF139">
            <v>0</v>
          </cell>
          <cell r="JG139">
            <v>0</v>
          </cell>
          <cell r="JH139">
            <v>0</v>
          </cell>
          <cell r="JI139">
            <v>1</v>
          </cell>
          <cell r="JJ139">
            <v>0</v>
          </cell>
          <cell r="JK139">
            <v>0</v>
          </cell>
          <cell r="JL139">
            <v>0</v>
          </cell>
          <cell r="JO139" t="str">
            <v>Moins de 1 heure</v>
          </cell>
          <cell r="JP139" t="str">
            <v>Non</v>
          </cell>
          <cell r="JS139" t="str">
            <v>Tous</v>
          </cell>
          <cell r="JT139" t="str">
            <v>Toutes les filles de cet âge</v>
          </cell>
          <cell r="JU139" t="str">
            <v>Tous</v>
          </cell>
          <cell r="JV139" t="str">
            <v>Toutes les filles de cet âge</v>
          </cell>
          <cell r="KD139">
            <v>1</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V139">
            <v>1</v>
          </cell>
          <cell r="KW139">
            <v>0</v>
          </cell>
          <cell r="KX139">
            <v>0</v>
          </cell>
          <cell r="KY139">
            <v>0</v>
          </cell>
          <cell r="KZ139">
            <v>1</v>
          </cell>
          <cell r="LA139">
            <v>0</v>
          </cell>
          <cell r="LD139">
            <v>0</v>
          </cell>
          <cell r="LE139">
            <v>0</v>
          </cell>
          <cell r="LG139">
            <v>1</v>
          </cell>
          <cell r="LH139">
            <v>0</v>
          </cell>
          <cell r="LI139">
            <v>0</v>
          </cell>
          <cell r="LJ139">
            <v>0</v>
          </cell>
          <cell r="LK139">
            <v>0</v>
          </cell>
          <cell r="LL139">
            <v>0</v>
          </cell>
          <cell r="LM139">
            <v>0</v>
          </cell>
          <cell r="LN139">
            <v>0</v>
          </cell>
          <cell r="LQ139">
            <v>0</v>
          </cell>
          <cell r="LR139">
            <v>1</v>
          </cell>
          <cell r="LS139">
            <v>0</v>
          </cell>
          <cell r="LT139">
            <v>0</v>
          </cell>
          <cell r="LU139">
            <v>0</v>
          </cell>
          <cell r="LV139">
            <v>0</v>
          </cell>
          <cell r="LW139">
            <v>1</v>
          </cell>
          <cell r="LX139">
            <v>0</v>
          </cell>
          <cell r="LY139">
            <v>0</v>
          </cell>
          <cell r="LZ139">
            <v>0</v>
          </cell>
          <cell r="MA139">
            <v>0</v>
          </cell>
          <cell r="MB139">
            <v>0</v>
          </cell>
          <cell r="MC139">
            <v>0</v>
          </cell>
          <cell r="MD139">
            <v>0</v>
          </cell>
          <cell r="MG139">
            <v>0</v>
          </cell>
          <cell r="MH139">
            <v>1</v>
          </cell>
          <cell r="MI139">
            <v>0</v>
          </cell>
          <cell r="MJ139">
            <v>0</v>
          </cell>
          <cell r="MK139">
            <v>0</v>
          </cell>
          <cell r="ML139">
            <v>0</v>
          </cell>
          <cell r="MM139">
            <v>0</v>
          </cell>
          <cell r="MN139">
            <v>0</v>
          </cell>
          <cell r="MO139">
            <v>0</v>
          </cell>
          <cell r="MP139">
            <v>0</v>
          </cell>
          <cell r="MQ139">
            <v>0</v>
          </cell>
          <cell r="MR139">
            <v>0</v>
          </cell>
          <cell r="MS139">
            <v>0</v>
          </cell>
          <cell r="MT139">
            <v>0</v>
          </cell>
          <cell r="MU139">
            <v>0</v>
          </cell>
          <cell r="NH139">
            <v>1</v>
          </cell>
          <cell r="NN139">
            <v>3</v>
          </cell>
          <cell r="QR139">
            <v>46</v>
          </cell>
          <cell r="QS139">
            <v>12</v>
          </cell>
        </row>
        <row r="140">
          <cell r="F140" t="str">
            <v>Oui</v>
          </cell>
          <cell r="I140">
            <v>0</v>
          </cell>
          <cell r="AM140">
            <v>45200</v>
          </cell>
          <cell r="AN140" t="str">
            <v>Oui</v>
          </cell>
          <cell r="AQ140" t="str">
            <v>Résident / autochtone (pas déplacé depuis au moins 12 mois)</v>
          </cell>
          <cell r="AS140" t="str">
            <v>Non</v>
          </cell>
          <cell r="BE140">
            <v>0</v>
          </cell>
          <cell r="BF140">
            <v>0</v>
          </cell>
          <cell r="BH140">
            <v>0</v>
          </cell>
          <cell r="BI140">
            <v>0</v>
          </cell>
          <cell r="BK140">
            <v>0</v>
          </cell>
          <cell r="BL140">
            <v>0</v>
          </cell>
          <cell r="BN140">
            <v>1</v>
          </cell>
          <cell r="BO140">
            <v>1</v>
          </cell>
          <cell r="BQ140">
            <v>0</v>
          </cell>
          <cell r="BR140">
            <v>0</v>
          </cell>
          <cell r="CC140">
            <v>2</v>
          </cell>
          <cell r="CF140">
            <v>2</v>
          </cell>
          <cell r="DE140" t="str">
            <v>Agriculture de subsistance</v>
          </cell>
          <cell r="DG140" t="str">
            <v>Oui</v>
          </cell>
          <cell r="DI140" t="str">
            <v>Oui</v>
          </cell>
          <cell r="DL140" t="str">
            <v>Non</v>
          </cell>
          <cell r="DO140">
            <v>1</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F140">
            <v>1</v>
          </cell>
          <cell r="EI140">
            <v>2</v>
          </cell>
          <cell r="EJ140">
            <v>2</v>
          </cell>
          <cell r="FP140" t="str">
            <v>Sur une parcelle ou un abri qui lui appartient</v>
          </cell>
          <cell r="FR140" t="str">
            <v>Abri d'urgence (non-durable, construit à partir des matériaux disponibles en urgence)</v>
          </cell>
          <cell r="FU140" t="str">
            <v>Non</v>
          </cell>
          <cell r="GE140" t="str">
            <v>Non</v>
          </cell>
          <cell r="GH140" t="str">
            <v>Source non-améliorée (c'est à dire non-protégée de l'extérieur, p.ex. puits creusé non-couvert/traditionnel, source naturelle non-aménagée, etc.)</v>
          </cell>
          <cell r="GK140" t="str">
            <v>Oui</v>
          </cell>
          <cell r="GL140" t="str">
            <v>Oui</v>
          </cell>
          <cell r="GM140" t="str">
            <v>Oui</v>
          </cell>
          <cell r="GN140" t="str">
            <v>Oui</v>
          </cell>
          <cell r="GO140" t="str">
            <v>Moins de 30 minutes</v>
          </cell>
          <cell r="GQ140">
            <v>0</v>
          </cell>
          <cell r="GR140">
            <v>0</v>
          </cell>
          <cell r="GS140">
            <v>0</v>
          </cell>
          <cell r="GT140">
            <v>0</v>
          </cell>
          <cell r="GU140">
            <v>0</v>
          </cell>
          <cell r="GV140">
            <v>0</v>
          </cell>
          <cell r="GW140">
            <v>0</v>
          </cell>
          <cell r="GX140">
            <v>0</v>
          </cell>
          <cell r="GY140">
            <v>1</v>
          </cell>
          <cell r="GZ140">
            <v>0</v>
          </cell>
          <cell r="HA140">
            <v>0</v>
          </cell>
          <cell r="HB140">
            <v>0</v>
          </cell>
          <cell r="HM140" t="str">
            <v>Non</v>
          </cell>
          <cell r="HO140" t="str">
            <v>Pas d'installation sanitaire/défécation à l'air libre</v>
          </cell>
          <cell r="HU140" t="str">
            <v>Structure de santé (centre, clinique, hôpital, etc.)</v>
          </cell>
          <cell r="HW140" t="str">
            <v>Structure de santé (centre, clinique, hôpital, etc.)</v>
          </cell>
          <cell r="HY140" t="str">
            <v>Moins de 1 heure</v>
          </cell>
          <cell r="HZ140" t="str">
            <v>Non</v>
          </cell>
          <cell r="IG140" t="str">
            <v>Non</v>
          </cell>
          <cell r="II140" t="str">
            <v>Oui</v>
          </cell>
          <cell r="IK140">
            <v>0</v>
          </cell>
          <cell r="IL140">
            <v>1</v>
          </cell>
          <cell r="IM140">
            <v>0</v>
          </cell>
          <cell r="IO140">
            <v>1</v>
          </cell>
          <cell r="IP140">
            <v>0</v>
          </cell>
          <cell r="IQ140">
            <v>0</v>
          </cell>
          <cell r="IR140">
            <v>0</v>
          </cell>
          <cell r="IS140">
            <v>1</v>
          </cell>
          <cell r="IT140">
            <v>0</v>
          </cell>
          <cell r="IU140">
            <v>0</v>
          </cell>
          <cell r="IW140">
            <v>0</v>
          </cell>
          <cell r="IX140">
            <v>0</v>
          </cell>
          <cell r="IY140">
            <v>0</v>
          </cell>
          <cell r="IZ140">
            <v>0</v>
          </cell>
          <cell r="JA140">
            <v>0</v>
          </cell>
          <cell r="JB140">
            <v>1</v>
          </cell>
          <cell r="JC140">
            <v>0</v>
          </cell>
          <cell r="JE140">
            <v>0</v>
          </cell>
          <cell r="JF140">
            <v>0</v>
          </cell>
          <cell r="JG140">
            <v>0</v>
          </cell>
          <cell r="JH140">
            <v>0</v>
          </cell>
          <cell r="JI140">
            <v>1</v>
          </cell>
          <cell r="JJ140">
            <v>0</v>
          </cell>
          <cell r="JK140">
            <v>0</v>
          </cell>
          <cell r="JL140">
            <v>1</v>
          </cell>
          <cell r="JO140" t="str">
            <v>Moins de 1 heure</v>
          </cell>
          <cell r="JP140" t="str">
            <v>Non</v>
          </cell>
          <cell r="KD140">
            <v>1</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V140">
            <v>1</v>
          </cell>
          <cell r="KW140">
            <v>0</v>
          </cell>
          <cell r="KX140">
            <v>0</v>
          </cell>
          <cell r="KY140">
            <v>1</v>
          </cell>
          <cell r="KZ140">
            <v>1</v>
          </cell>
          <cell r="LA140">
            <v>0</v>
          </cell>
          <cell r="LD140">
            <v>0</v>
          </cell>
          <cell r="LE140">
            <v>0</v>
          </cell>
          <cell r="LG140">
            <v>0</v>
          </cell>
          <cell r="LH140">
            <v>0</v>
          </cell>
          <cell r="LI140">
            <v>0</v>
          </cell>
          <cell r="LJ140">
            <v>0</v>
          </cell>
          <cell r="LK140">
            <v>0</v>
          </cell>
          <cell r="LL140">
            <v>0</v>
          </cell>
          <cell r="LM140">
            <v>0</v>
          </cell>
          <cell r="LN140">
            <v>0</v>
          </cell>
          <cell r="LQ140">
            <v>0</v>
          </cell>
          <cell r="LR140">
            <v>0</v>
          </cell>
          <cell r="LS140">
            <v>0</v>
          </cell>
          <cell r="LT140">
            <v>0</v>
          </cell>
          <cell r="LU140">
            <v>0</v>
          </cell>
          <cell r="LV140">
            <v>0</v>
          </cell>
          <cell r="LW140">
            <v>1</v>
          </cell>
          <cell r="LX140">
            <v>0</v>
          </cell>
          <cell r="LY140">
            <v>0</v>
          </cell>
          <cell r="LZ140">
            <v>0</v>
          </cell>
          <cell r="MA140">
            <v>0</v>
          </cell>
          <cell r="MB140">
            <v>0</v>
          </cell>
          <cell r="MC140">
            <v>0</v>
          </cell>
          <cell r="MD140">
            <v>0</v>
          </cell>
          <cell r="MG140">
            <v>0</v>
          </cell>
          <cell r="MH140">
            <v>1</v>
          </cell>
          <cell r="MI140">
            <v>0</v>
          </cell>
          <cell r="MJ140">
            <v>0</v>
          </cell>
          <cell r="MK140">
            <v>0</v>
          </cell>
          <cell r="ML140">
            <v>0</v>
          </cell>
          <cell r="MM140">
            <v>0</v>
          </cell>
          <cell r="MN140">
            <v>0</v>
          </cell>
          <cell r="MO140">
            <v>0</v>
          </cell>
          <cell r="MP140">
            <v>0</v>
          </cell>
          <cell r="MQ140">
            <v>0</v>
          </cell>
          <cell r="MR140">
            <v>0</v>
          </cell>
          <cell r="MS140">
            <v>0</v>
          </cell>
          <cell r="MT140">
            <v>0</v>
          </cell>
          <cell r="MU140">
            <v>0</v>
          </cell>
          <cell r="NH140">
            <v>1</v>
          </cell>
          <cell r="NN140">
            <v>2.2000000000000002</v>
          </cell>
          <cell r="QR140">
            <v>24</v>
          </cell>
          <cell r="QS140">
            <v>14</v>
          </cell>
        </row>
        <row r="141">
          <cell r="F141" t="str">
            <v>Oui</v>
          </cell>
          <cell r="I141">
            <v>0</v>
          </cell>
          <cell r="AM141">
            <v>45139</v>
          </cell>
          <cell r="AN141" t="str">
            <v>Oui</v>
          </cell>
          <cell r="AQ141" t="str">
            <v>Déplacé interne</v>
          </cell>
          <cell r="BE141">
            <v>0</v>
          </cell>
          <cell r="BF141">
            <v>0</v>
          </cell>
          <cell r="BH141">
            <v>0</v>
          </cell>
          <cell r="BI141">
            <v>0</v>
          </cell>
          <cell r="BK141">
            <v>0</v>
          </cell>
          <cell r="BL141">
            <v>0</v>
          </cell>
          <cell r="BN141">
            <v>2</v>
          </cell>
          <cell r="BO141">
            <v>2</v>
          </cell>
          <cell r="BQ141">
            <v>0</v>
          </cell>
          <cell r="BR141">
            <v>0</v>
          </cell>
          <cell r="CC141">
            <v>4</v>
          </cell>
          <cell r="CF141">
            <v>4</v>
          </cell>
          <cell r="DE141" t="str">
            <v>Agriculture de subsistance</v>
          </cell>
          <cell r="DG141" t="str">
            <v>Non</v>
          </cell>
          <cell r="DI141" t="str">
            <v>Oui</v>
          </cell>
          <cell r="DL141" t="str">
            <v>Non</v>
          </cell>
          <cell r="DO141">
            <v>0</v>
          </cell>
          <cell r="DP141">
            <v>0</v>
          </cell>
          <cell r="DQ141">
            <v>0</v>
          </cell>
          <cell r="DR141">
            <v>0</v>
          </cell>
          <cell r="DS141">
            <v>1</v>
          </cell>
          <cell r="DT141">
            <v>0</v>
          </cell>
          <cell r="DU141">
            <v>0</v>
          </cell>
          <cell r="DV141">
            <v>0</v>
          </cell>
          <cell r="DW141">
            <v>0</v>
          </cell>
          <cell r="DX141">
            <v>0</v>
          </cell>
          <cell r="DY141">
            <v>0</v>
          </cell>
          <cell r="DZ141">
            <v>0</v>
          </cell>
          <cell r="EA141">
            <v>0</v>
          </cell>
          <cell r="EB141">
            <v>0</v>
          </cell>
          <cell r="EC141">
            <v>0</v>
          </cell>
          <cell r="ED141">
            <v>0</v>
          </cell>
          <cell r="EF141">
            <v>0</v>
          </cell>
          <cell r="EI141">
            <v>1</v>
          </cell>
          <cell r="EJ141">
            <v>1</v>
          </cell>
          <cell r="FP141" t="str">
            <v>En famille d'accueil</v>
          </cell>
          <cell r="FR141" t="str">
            <v>Maison (construction non-durable délabrée)</v>
          </cell>
          <cell r="FU141" t="str">
            <v>Non</v>
          </cell>
          <cell r="GE141" t="str">
            <v>Oui</v>
          </cell>
          <cell r="GH141" t="str">
            <v>Source non-améliorée (c'est à dire non-protégée de l'extérieur, p.ex. puits creusé non-couvert/traditionnel, source naturelle non-aménagée, etc.)</v>
          </cell>
          <cell r="GK141" t="str">
            <v>Oui</v>
          </cell>
          <cell r="GL141" t="str">
            <v>Oui</v>
          </cell>
          <cell r="GM141" t="str">
            <v>Oui</v>
          </cell>
          <cell r="GN141" t="str">
            <v>Oui</v>
          </cell>
          <cell r="GO141" t="str">
            <v>De 31 minutes à 2 heures</v>
          </cell>
          <cell r="GQ141">
            <v>0</v>
          </cell>
          <cell r="GR141">
            <v>1</v>
          </cell>
          <cell r="GS141">
            <v>0</v>
          </cell>
          <cell r="GT141">
            <v>0</v>
          </cell>
          <cell r="GU141">
            <v>0</v>
          </cell>
          <cell r="GV141">
            <v>0</v>
          </cell>
          <cell r="GW141">
            <v>0</v>
          </cell>
          <cell r="GX141">
            <v>0</v>
          </cell>
          <cell r="GY141">
            <v>1</v>
          </cell>
          <cell r="GZ141">
            <v>0</v>
          </cell>
          <cell r="HA141">
            <v>0</v>
          </cell>
          <cell r="HB141">
            <v>0</v>
          </cell>
          <cell r="HM141" t="str">
            <v>Non</v>
          </cell>
          <cell r="HO141" t="str">
            <v>Installation sanitaire non-améliorée (c’est-à-dire qui n'empêchent pas le contact extérieur avec les excréments, p.ex. latrine à fosse ouverte/sans dalle, latrines traditionnelles, etc.)</v>
          </cell>
          <cell r="HQ141" t="str">
            <v>Non</v>
          </cell>
          <cell r="HR141" t="str">
            <v>Oui</v>
          </cell>
          <cell r="HU141" t="str">
            <v>Structure de santé (centre, clinique, hôpital, etc.)</v>
          </cell>
          <cell r="HW141" t="str">
            <v>Structure de santé (centre, clinique, hôpital, etc.)</v>
          </cell>
          <cell r="HY141" t="str">
            <v>Entre 2 heures et une demi-journée</v>
          </cell>
          <cell r="HZ141" t="str">
            <v>Non</v>
          </cell>
          <cell r="IG141" t="str">
            <v>Non</v>
          </cell>
          <cell r="II141" t="str">
            <v>Non</v>
          </cell>
          <cell r="IO141">
            <v>0</v>
          </cell>
          <cell r="IP141">
            <v>0</v>
          </cell>
          <cell r="IQ141">
            <v>1</v>
          </cell>
          <cell r="IR141">
            <v>0</v>
          </cell>
          <cell r="IS141">
            <v>1</v>
          </cell>
          <cell r="IT141">
            <v>0</v>
          </cell>
          <cell r="IU141">
            <v>0</v>
          </cell>
          <cell r="IW141">
            <v>1</v>
          </cell>
          <cell r="IX141">
            <v>0</v>
          </cell>
          <cell r="IY141">
            <v>0</v>
          </cell>
          <cell r="IZ141">
            <v>1</v>
          </cell>
          <cell r="JA141">
            <v>0</v>
          </cell>
          <cell r="JB141">
            <v>0</v>
          </cell>
          <cell r="JC141">
            <v>0</v>
          </cell>
          <cell r="JE141">
            <v>0</v>
          </cell>
          <cell r="JF141">
            <v>0</v>
          </cell>
          <cell r="JG141">
            <v>1</v>
          </cell>
          <cell r="JH141">
            <v>0</v>
          </cell>
          <cell r="JI141">
            <v>0</v>
          </cell>
          <cell r="JJ141">
            <v>0</v>
          </cell>
          <cell r="JK141">
            <v>0</v>
          </cell>
          <cell r="JL141">
            <v>0</v>
          </cell>
          <cell r="JO141" t="str">
            <v>Au moins une heure</v>
          </cell>
          <cell r="JP141" t="str">
            <v>Non</v>
          </cell>
          <cell r="KD141">
            <v>1</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V141">
            <v>1</v>
          </cell>
          <cell r="KW141">
            <v>0</v>
          </cell>
          <cell r="KX141">
            <v>1</v>
          </cell>
          <cell r="KY141">
            <v>1</v>
          </cell>
          <cell r="KZ141">
            <v>0</v>
          </cell>
          <cell r="LA141">
            <v>0</v>
          </cell>
          <cell r="LD141">
            <v>0</v>
          </cell>
          <cell r="LE141">
            <v>0</v>
          </cell>
          <cell r="LG141">
            <v>0</v>
          </cell>
          <cell r="LH141">
            <v>0</v>
          </cell>
          <cell r="LI141">
            <v>0</v>
          </cell>
          <cell r="LJ141">
            <v>0</v>
          </cell>
          <cell r="LK141">
            <v>0</v>
          </cell>
          <cell r="LL141">
            <v>0</v>
          </cell>
          <cell r="LM141">
            <v>0</v>
          </cell>
          <cell r="LN141">
            <v>0</v>
          </cell>
          <cell r="LQ141">
            <v>0</v>
          </cell>
          <cell r="LR141">
            <v>1</v>
          </cell>
          <cell r="LS141">
            <v>0</v>
          </cell>
          <cell r="LT141">
            <v>0</v>
          </cell>
          <cell r="LU141">
            <v>0</v>
          </cell>
          <cell r="LV141">
            <v>0</v>
          </cell>
          <cell r="LW141">
            <v>0</v>
          </cell>
          <cell r="LX141">
            <v>0</v>
          </cell>
          <cell r="LY141">
            <v>0</v>
          </cell>
          <cell r="LZ141">
            <v>0</v>
          </cell>
          <cell r="MA141">
            <v>0</v>
          </cell>
          <cell r="MB141">
            <v>0</v>
          </cell>
          <cell r="MC141">
            <v>0</v>
          </cell>
          <cell r="MD141">
            <v>0</v>
          </cell>
          <cell r="MG141">
            <v>0</v>
          </cell>
          <cell r="MH141">
            <v>0</v>
          </cell>
          <cell r="MI141">
            <v>1</v>
          </cell>
          <cell r="MJ141">
            <v>0</v>
          </cell>
          <cell r="MK141">
            <v>0</v>
          </cell>
          <cell r="ML141">
            <v>0</v>
          </cell>
          <cell r="MM141">
            <v>0</v>
          </cell>
          <cell r="MN141">
            <v>0</v>
          </cell>
          <cell r="MO141">
            <v>0</v>
          </cell>
          <cell r="MP141">
            <v>0</v>
          </cell>
          <cell r="MQ141">
            <v>0</v>
          </cell>
          <cell r="MR141">
            <v>0</v>
          </cell>
          <cell r="MS141">
            <v>0</v>
          </cell>
          <cell r="MT141">
            <v>0</v>
          </cell>
          <cell r="MU141">
            <v>0</v>
          </cell>
          <cell r="NH141">
            <v>1</v>
          </cell>
          <cell r="NN141">
            <v>2.4</v>
          </cell>
          <cell r="QR141">
            <v>26</v>
          </cell>
          <cell r="QS141">
            <v>20</v>
          </cell>
        </row>
        <row r="142">
          <cell r="F142" t="str">
            <v>Oui</v>
          </cell>
          <cell r="I142">
            <v>0</v>
          </cell>
          <cell r="AM142">
            <v>45170</v>
          </cell>
          <cell r="AN142" t="str">
            <v>Oui</v>
          </cell>
          <cell r="AQ142" t="str">
            <v>Déplacé interne</v>
          </cell>
          <cell r="BE142">
            <v>0</v>
          </cell>
          <cell r="BF142">
            <v>0</v>
          </cell>
          <cell r="BH142">
            <v>1</v>
          </cell>
          <cell r="BI142">
            <v>0</v>
          </cell>
          <cell r="BK142">
            <v>1</v>
          </cell>
          <cell r="BL142">
            <v>1</v>
          </cell>
          <cell r="BN142">
            <v>1</v>
          </cell>
          <cell r="BO142">
            <v>1</v>
          </cell>
          <cell r="BQ142">
            <v>0</v>
          </cell>
          <cell r="BR142">
            <v>0</v>
          </cell>
          <cell r="CC142">
            <v>5</v>
          </cell>
          <cell r="CF142">
            <v>5</v>
          </cell>
          <cell r="DE142" t="str">
            <v>Travail journalier</v>
          </cell>
          <cell r="DG142" t="str">
            <v>Non</v>
          </cell>
          <cell r="DI142" t="str">
            <v>Non</v>
          </cell>
          <cell r="DJ142" t="str">
            <v>Le marché n'est pas situé à distance de marche / est trop loin</v>
          </cell>
          <cell r="DL142" t="str">
            <v>Non</v>
          </cell>
          <cell r="DO142">
            <v>0</v>
          </cell>
          <cell r="DP142">
            <v>0</v>
          </cell>
          <cell r="DQ142">
            <v>0</v>
          </cell>
          <cell r="DR142">
            <v>0</v>
          </cell>
          <cell r="DS142">
            <v>1</v>
          </cell>
          <cell r="DT142">
            <v>0</v>
          </cell>
          <cell r="DU142">
            <v>0</v>
          </cell>
          <cell r="DV142">
            <v>0</v>
          </cell>
          <cell r="DW142">
            <v>0</v>
          </cell>
          <cell r="DX142">
            <v>0</v>
          </cell>
          <cell r="DY142">
            <v>0</v>
          </cell>
          <cell r="DZ142">
            <v>0</v>
          </cell>
          <cell r="EA142">
            <v>0</v>
          </cell>
          <cell r="EB142">
            <v>0</v>
          </cell>
          <cell r="EC142">
            <v>0</v>
          </cell>
          <cell r="ED142">
            <v>0</v>
          </cell>
          <cell r="EF142">
            <v>0</v>
          </cell>
          <cell r="EI142">
            <v>1</v>
          </cell>
          <cell r="EJ142">
            <v>1</v>
          </cell>
          <cell r="EK142">
            <v>2</v>
          </cell>
          <cell r="EL142">
            <v>2</v>
          </cell>
          <cell r="FP142" t="str">
            <v>En famille d'accueil</v>
          </cell>
          <cell r="FR142" t="str">
            <v>Maison (construction durable)</v>
          </cell>
          <cell r="FU142" t="str">
            <v>Oui</v>
          </cell>
          <cell r="GE142" t="str">
            <v>Non</v>
          </cell>
          <cell r="GH142" t="str">
            <v>Source améliorée (c'est-à-dire protégée de l'extérieur, p.ex. eau courante/robinet, puits creusé couvert, puits à pompe/forage, camion-citerne/charrette avec citerne, Kiosque/échoppe/boutique à eau, eau en bouteille; eau en sachet, etc. et eau de pluie)</v>
          </cell>
          <cell r="GK142" t="str">
            <v>Oui</v>
          </cell>
          <cell r="GL142" t="str">
            <v>Oui</v>
          </cell>
          <cell r="GM142" t="str">
            <v>Oui</v>
          </cell>
          <cell r="GN142" t="str">
            <v>Oui</v>
          </cell>
          <cell r="GO142" t="str">
            <v>De 31 minutes à 2 heures</v>
          </cell>
          <cell r="GQ142">
            <v>0</v>
          </cell>
          <cell r="GR142">
            <v>0</v>
          </cell>
          <cell r="GS142">
            <v>0</v>
          </cell>
          <cell r="GT142">
            <v>0</v>
          </cell>
          <cell r="GU142">
            <v>0</v>
          </cell>
          <cell r="GV142">
            <v>0</v>
          </cell>
          <cell r="GW142">
            <v>0</v>
          </cell>
          <cell r="GX142">
            <v>0</v>
          </cell>
          <cell r="GY142">
            <v>1</v>
          </cell>
          <cell r="GZ142">
            <v>0</v>
          </cell>
          <cell r="HA142">
            <v>0</v>
          </cell>
          <cell r="HB142">
            <v>0</v>
          </cell>
          <cell r="HM142" t="str">
            <v>Non</v>
          </cell>
          <cell r="HO142" t="str">
            <v>Installation sanitaire non-améliorée (c’est-à-dire qui n'empêchent pas le contact extérieur avec les excréments, p.ex. latrine à fosse ouverte/sans dalle, latrines traditionnelles, etc.)</v>
          </cell>
          <cell r="HQ142" t="str">
            <v>Non</v>
          </cell>
          <cell r="HR142" t="str">
            <v>Oui</v>
          </cell>
          <cell r="HU142" t="str">
            <v>Structure de santé (centre, clinique, hôpital, etc.)</v>
          </cell>
          <cell r="HW142" t="str">
            <v>Structure de santé (centre, clinique, hôpital, etc.)</v>
          </cell>
          <cell r="HY142" t="str">
            <v>Moins de 1 heure</v>
          </cell>
          <cell r="HZ142" t="str">
            <v>Non</v>
          </cell>
          <cell r="IB142" t="str">
            <v>Oui</v>
          </cell>
          <cell r="IC142" t="str">
            <v>Non</v>
          </cell>
          <cell r="ID142" t="str">
            <v>Non</v>
          </cell>
          <cell r="IG142" t="str">
            <v>Non</v>
          </cell>
          <cell r="II142" t="str">
            <v>Non</v>
          </cell>
          <cell r="IO142">
            <v>0</v>
          </cell>
          <cell r="IP142">
            <v>0</v>
          </cell>
          <cell r="IQ142">
            <v>1</v>
          </cell>
          <cell r="IR142">
            <v>0</v>
          </cell>
          <cell r="IS142">
            <v>0</v>
          </cell>
          <cell r="IT142">
            <v>0</v>
          </cell>
          <cell r="IU142">
            <v>0</v>
          </cell>
          <cell r="IW142">
            <v>0</v>
          </cell>
          <cell r="IX142">
            <v>0</v>
          </cell>
          <cell r="IY142">
            <v>0</v>
          </cell>
          <cell r="IZ142">
            <v>1</v>
          </cell>
          <cell r="JA142">
            <v>0</v>
          </cell>
          <cell r="JB142">
            <v>0</v>
          </cell>
          <cell r="JC142">
            <v>0</v>
          </cell>
          <cell r="JE142">
            <v>0</v>
          </cell>
          <cell r="JF142">
            <v>0</v>
          </cell>
          <cell r="JG142">
            <v>1</v>
          </cell>
          <cell r="JH142">
            <v>0</v>
          </cell>
          <cell r="JI142">
            <v>0</v>
          </cell>
          <cell r="JJ142">
            <v>0</v>
          </cell>
          <cell r="JK142">
            <v>0</v>
          </cell>
          <cell r="JL142">
            <v>0</v>
          </cell>
          <cell r="JO142" t="str">
            <v>Moins de 1 heure</v>
          </cell>
          <cell r="JP142" t="str">
            <v>Non</v>
          </cell>
          <cell r="JS142" t="str">
            <v>Certains mais pas tous</v>
          </cell>
          <cell r="JT142" t="str">
            <v>Certaines mais pas toutes</v>
          </cell>
          <cell r="JU142" t="str">
            <v>Aucun</v>
          </cell>
          <cell r="JV142" t="str">
            <v>Pas de filles de cet âge dans le ménage</v>
          </cell>
          <cell r="JZ142" t="str">
            <v>Interruption suite à un déplacement / retour</v>
          </cell>
          <cell r="KD142">
            <v>1</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V142">
            <v>1</v>
          </cell>
          <cell r="KW142">
            <v>0</v>
          </cell>
          <cell r="KX142">
            <v>0</v>
          </cell>
          <cell r="KY142">
            <v>0</v>
          </cell>
          <cell r="KZ142">
            <v>0</v>
          </cell>
          <cell r="LA142">
            <v>0</v>
          </cell>
          <cell r="LD142">
            <v>0</v>
          </cell>
          <cell r="LE142">
            <v>0</v>
          </cell>
          <cell r="LG142">
            <v>0</v>
          </cell>
          <cell r="LH142">
            <v>0</v>
          </cell>
          <cell r="LI142">
            <v>0</v>
          </cell>
          <cell r="LJ142">
            <v>0</v>
          </cell>
          <cell r="LK142">
            <v>0</v>
          </cell>
          <cell r="LL142">
            <v>0</v>
          </cell>
          <cell r="LM142">
            <v>0</v>
          </cell>
          <cell r="LN142">
            <v>0</v>
          </cell>
          <cell r="LQ142">
            <v>0</v>
          </cell>
          <cell r="LR142">
            <v>1</v>
          </cell>
          <cell r="LS142">
            <v>0</v>
          </cell>
          <cell r="LT142">
            <v>0</v>
          </cell>
          <cell r="LU142">
            <v>0</v>
          </cell>
          <cell r="LV142">
            <v>0</v>
          </cell>
          <cell r="LW142">
            <v>0</v>
          </cell>
          <cell r="LX142">
            <v>0</v>
          </cell>
          <cell r="LY142">
            <v>0</v>
          </cell>
          <cell r="LZ142">
            <v>0</v>
          </cell>
          <cell r="MA142">
            <v>0</v>
          </cell>
          <cell r="MB142">
            <v>0</v>
          </cell>
          <cell r="MC142">
            <v>0</v>
          </cell>
          <cell r="MD142">
            <v>0</v>
          </cell>
          <cell r="MG142">
            <v>0</v>
          </cell>
          <cell r="MH142">
            <v>0</v>
          </cell>
          <cell r="MI142">
            <v>1</v>
          </cell>
          <cell r="MJ142">
            <v>0</v>
          </cell>
          <cell r="MK142">
            <v>0</v>
          </cell>
          <cell r="ML142">
            <v>0</v>
          </cell>
          <cell r="MM142">
            <v>0</v>
          </cell>
          <cell r="MN142">
            <v>0</v>
          </cell>
          <cell r="MO142">
            <v>0</v>
          </cell>
          <cell r="MP142">
            <v>0</v>
          </cell>
          <cell r="MQ142">
            <v>0</v>
          </cell>
          <cell r="MR142">
            <v>0</v>
          </cell>
          <cell r="MS142">
            <v>0</v>
          </cell>
          <cell r="MT142">
            <v>0</v>
          </cell>
          <cell r="MU142">
            <v>0</v>
          </cell>
          <cell r="NH142">
            <v>1</v>
          </cell>
          <cell r="NN142">
            <v>3.4</v>
          </cell>
          <cell r="QR142">
            <v>12</v>
          </cell>
          <cell r="QS142">
            <v>25</v>
          </cell>
        </row>
        <row r="143">
          <cell r="F143" t="str">
            <v>Oui</v>
          </cell>
          <cell r="I143">
            <v>0</v>
          </cell>
          <cell r="AM143">
            <v>45200</v>
          </cell>
          <cell r="AN143" t="str">
            <v>Oui</v>
          </cell>
          <cell r="AQ143" t="str">
            <v>Résident / autochtone (pas déplacé depuis au moins 12 mois)</v>
          </cell>
          <cell r="AS143" t="str">
            <v>Oui</v>
          </cell>
          <cell r="BE143">
            <v>0</v>
          </cell>
          <cell r="BF143">
            <v>0</v>
          </cell>
          <cell r="BH143">
            <v>0</v>
          </cell>
          <cell r="BI143">
            <v>1</v>
          </cell>
          <cell r="BK143">
            <v>2</v>
          </cell>
          <cell r="BL143">
            <v>2</v>
          </cell>
          <cell r="BN143">
            <v>1</v>
          </cell>
          <cell r="BO143">
            <v>2</v>
          </cell>
          <cell r="BQ143">
            <v>0</v>
          </cell>
          <cell r="BR143">
            <v>0</v>
          </cell>
          <cell r="CC143">
            <v>8</v>
          </cell>
          <cell r="CF143">
            <v>8</v>
          </cell>
          <cell r="DE143" t="str">
            <v>Agriculture de subsistance</v>
          </cell>
          <cell r="DG143" t="str">
            <v>Oui</v>
          </cell>
          <cell r="DI143" t="str">
            <v>Oui</v>
          </cell>
          <cell r="DL143" t="str">
            <v>Non</v>
          </cell>
          <cell r="DO143">
            <v>1</v>
          </cell>
          <cell r="DP143">
            <v>0</v>
          </cell>
          <cell r="DQ143">
            <v>0</v>
          </cell>
          <cell r="DR143">
            <v>0</v>
          </cell>
          <cell r="DS143">
            <v>1</v>
          </cell>
          <cell r="DT143">
            <v>0</v>
          </cell>
          <cell r="DU143">
            <v>1</v>
          </cell>
          <cell r="DV143">
            <v>0</v>
          </cell>
          <cell r="DW143">
            <v>0</v>
          </cell>
          <cell r="DX143">
            <v>0</v>
          </cell>
          <cell r="DY143">
            <v>0</v>
          </cell>
          <cell r="DZ143">
            <v>0</v>
          </cell>
          <cell r="EA143">
            <v>0</v>
          </cell>
          <cell r="EB143">
            <v>0</v>
          </cell>
          <cell r="EC143">
            <v>0</v>
          </cell>
          <cell r="ED143">
            <v>0</v>
          </cell>
          <cell r="EF143">
            <v>1</v>
          </cell>
          <cell r="EI143">
            <v>2</v>
          </cell>
          <cell r="EJ143">
            <v>2</v>
          </cell>
          <cell r="EK143">
            <v>2</v>
          </cell>
          <cell r="EL143">
            <v>2</v>
          </cell>
          <cell r="FP143" t="str">
            <v>Sur une parcelle ou un abri qui lui appartient</v>
          </cell>
          <cell r="FR143" t="str">
            <v>Abri d'urgence (non-durable, construit à partir des matériaux disponibles en urgence)</v>
          </cell>
          <cell r="FU143" t="str">
            <v>Non</v>
          </cell>
          <cell r="GE143" t="str">
            <v>Non</v>
          </cell>
          <cell r="GH143" t="str">
            <v>Source non-améliorée (c'est à dire non-protégée de l'extérieur, p.ex. puits creusé non-couvert/traditionnel, source naturelle non-aménagée, etc.)</v>
          </cell>
          <cell r="GK143" t="str">
            <v>Oui</v>
          </cell>
          <cell r="GL143" t="str">
            <v>Oui</v>
          </cell>
          <cell r="GM143" t="str">
            <v>Oui</v>
          </cell>
          <cell r="GN143" t="str">
            <v>Oui</v>
          </cell>
          <cell r="GO143" t="str">
            <v>Moins de 30 minutes</v>
          </cell>
          <cell r="GQ143">
            <v>0</v>
          </cell>
          <cell r="GR143">
            <v>0</v>
          </cell>
          <cell r="GS143">
            <v>0</v>
          </cell>
          <cell r="GT143">
            <v>0</v>
          </cell>
          <cell r="GU143">
            <v>0</v>
          </cell>
          <cell r="GV143">
            <v>0</v>
          </cell>
          <cell r="GW143">
            <v>0</v>
          </cell>
          <cell r="GX143">
            <v>0</v>
          </cell>
          <cell r="GY143">
            <v>1</v>
          </cell>
          <cell r="GZ143">
            <v>0</v>
          </cell>
          <cell r="HA143">
            <v>1</v>
          </cell>
          <cell r="HB143">
            <v>0</v>
          </cell>
          <cell r="HM143" t="str">
            <v>Non</v>
          </cell>
          <cell r="HO143" t="str">
            <v>Installation sanitaire non-améliorée (c’est-à-dire qui n'empêchent pas le contact extérieur avec les excréments, p.ex. latrine à fosse ouverte/sans dalle, latrines traditionnelles, etc.)</v>
          </cell>
          <cell r="HQ143" t="str">
            <v>Non</v>
          </cell>
          <cell r="HR143" t="str">
            <v>Oui</v>
          </cell>
          <cell r="HU143" t="str">
            <v>Structure de santé (centre, clinique, hôpital, etc.)</v>
          </cell>
          <cell r="HW143" t="str">
            <v>Structure de santé (centre, clinique, hôpital, etc.)</v>
          </cell>
          <cell r="HY143" t="str">
            <v>Moins de 1 heure</v>
          </cell>
          <cell r="HZ143" t="str">
            <v>Non</v>
          </cell>
          <cell r="IB143" t="str">
            <v>Non</v>
          </cell>
          <cell r="IC143" t="str">
            <v>Oui</v>
          </cell>
          <cell r="ID143" t="str">
            <v>Non</v>
          </cell>
          <cell r="IG143" t="str">
            <v>Non</v>
          </cell>
          <cell r="II143" t="str">
            <v>Non</v>
          </cell>
          <cell r="IO143">
            <v>1</v>
          </cell>
          <cell r="IP143">
            <v>0</v>
          </cell>
          <cell r="IQ143">
            <v>0</v>
          </cell>
          <cell r="IR143">
            <v>0</v>
          </cell>
          <cell r="IS143">
            <v>1</v>
          </cell>
          <cell r="IT143">
            <v>0</v>
          </cell>
          <cell r="IU143">
            <v>0</v>
          </cell>
          <cell r="IW143">
            <v>0</v>
          </cell>
          <cell r="IX143">
            <v>0</v>
          </cell>
          <cell r="IY143">
            <v>0</v>
          </cell>
          <cell r="IZ143">
            <v>0</v>
          </cell>
          <cell r="JA143">
            <v>0</v>
          </cell>
          <cell r="JB143">
            <v>1</v>
          </cell>
          <cell r="JC143">
            <v>0</v>
          </cell>
          <cell r="JE143">
            <v>0</v>
          </cell>
          <cell r="JF143">
            <v>0</v>
          </cell>
          <cell r="JG143">
            <v>0</v>
          </cell>
          <cell r="JH143">
            <v>0</v>
          </cell>
          <cell r="JI143">
            <v>1</v>
          </cell>
          <cell r="JJ143">
            <v>0</v>
          </cell>
          <cell r="JK143">
            <v>0</v>
          </cell>
          <cell r="JL143">
            <v>1</v>
          </cell>
          <cell r="JO143" t="str">
            <v>Moins de 1 heure</v>
          </cell>
          <cell r="JP143" t="str">
            <v>Non</v>
          </cell>
          <cell r="JS143" t="str">
            <v>Certains mais pas tous</v>
          </cell>
          <cell r="JT143" t="str">
            <v>Certaines mais pas toutes</v>
          </cell>
          <cell r="JU143" t="str">
            <v>Certains mais pas tous</v>
          </cell>
          <cell r="JV143" t="str">
            <v>Certaines mais pas toutes</v>
          </cell>
          <cell r="JZ143" t="str">
            <v>Manque de moyens pour payer l’école</v>
          </cell>
          <cell r="KD143">
            <v>1</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V143">
            <v>1</v>
          </cell>
          <cell r="KW143">
            <v>0</v>
          </cell>
          <cell r="KX143">
            <v>0</v>
          </cell>
          <cell r="KY143">
            <v>1</v>
          </cell>
          <cell r="KZ143">
            <v>1</v>
          </cell>
          <cell r="LA143">
            <v>0</v>
          </cell>
          <cell r="LD143">
            <v>0</v>
          </cell>
          <cell r="LE143">
            <v>1</v>
          </cell>
          <cell r="LG143">
            <v>0</v>
          </cell>
          <cell r="LH143">
            <v>0</v>
          </cell>
          <cell r="LI143">
            <v>0</v>
          </cell>
          <cell r="LJ143">
            <v>1</v>
          </cell>
          <cell r="LK143">
            <v>0</v>
          </cell>
          <cell r="LL143">
            <v>0</v>
          </cell>
          <cell r="LM143">
            <v>0</v>
          </cell>
          <cell r="LN143">
            <v>0</v>
          </cell>
          <cell r="LQ143">
            <v>0</v>
          </cell>
          <cell r="LR143">
            <v>1</v>
          </cell>
          <cell r="LS143">
            <v>0</v>
          </cell>
          <cell r="LT143">
            <v>0</v>
          </cell>
          <cell r="LU143">
            <v>0</v>
          </cell>
          <cell r="LV143">
            <v>0</v>
          </cell>
          <cell r="LW143">
            <v>1</v>
          </cell>
          <cell r="LX143">
            <v>0</v>
          </cell>
          <cell r="LY143">
            <v>0</v>
          </cell>
          <cell r="LZ143">
            <v>0</v>
          </cell>
          <cell r="MA143">
            <v>0</v>
          </cell>
          <cell r="MB143">
            <v>0</v>
          </cell>
          <cell r="MC143">
            <v>0</v>
          </cell>
          <cell r="MD143">
            <v>0</v>
          </cell>
          <cell r="MG143">
            <v>0</v>
          </cell>
          <cell r="MH143">
            <v>1</v>
          </cell>
          <cell r="MI143">
            <v>1</v>
          </cell>
          <cell r="MJ143">
            <v>0</v>
          </cell>
          <cell r="MK143">
            <v>0</v>
          </cell>
          <cell r="ML143">
            <v>0</v>
          </cell>
          <cell r="MM143">
            <v>0</v>
          </cell>
          <cell r="MN143">
            <v>0</v>
          </cell>
          <cell r="MO143">
            <v>0</v>
          </cell>
          <cell r="MP143">
            <v>0</v>
          </cell>
          <cell r="MQ143">
            <v>0</v>
          </cell>
          <cell r="MR143">
            <v>0</v>
          </cell>
          <cell r="MS143">
            <v>0</v>
          </cell>
          <cell r="MT143">
            <v>0</v>
          </cell>
          <cell r="MU143">
            <v>0</v>
          </cell>
          <cell r="NH143">
            <v>1</v>
          </cell>
          <cell r="NN143">
            <v>2</v>
          </cell>
          <cell r="QR143">
            <v>28</v>
          </cell>
          <cell r="QS143">
            <v>16</v>
          </cell>
        </row>
        <row r="144">
          <cell r="F144" t="str">
            <v>Oui</v>
          </cell>
          <cell r="I144">
            <v>0</v>
          </cell>
          <cell r="AM144">
            <v>45139</v>
          </cell>
          <cell r="AN144" t="str">
            <v>Oui</v>
          </cell>
          <cell r="AQ144" t="str">
            <v>Déplacé interne</v>
          </cell>
          <cell r="BE144">
            <v>0</v>
          </cell>
          <cell r="BF144">
            <v>0</v>
          </cell>
          <cell r="BH144">
            <v>0</v>
          </cell>
          <cell r="BI144">
            <v>1</v>
          </cell>
          <cell r="BK144">
            <v>2</v>
          </cell>
          <cell r="BL144">
            <v>1</v>
          </cell>
          <cell r="BN144">
            <v>1</v>
          </cell>
          <cell r="BO144">
            <v>1</v>
          </cell>
          <cell r="BQ144">
            <v>0</v>
          </cell>
          <cell r="BR144">
            <v>0</v>
          </cell>
          <cell r="CC144">
            <v>6</v>
          </cell>
          <cell r="CF144">
            <v>6</v>
          </cell>
          <cell r="DE144" t="str">
            <v>Travail journalier</v>
          </cell>
          <cell r="DG144" t="str">
            <v>Non</v>
          </cell>
          <cell r="DI144" t="str">
            <v>Non</v>
          </cell>
          <cell r="DJ144" t="str">
            <v>Il est dangereux de se rendre au marché</v>
          </cell>
          <cell r="DL144" t="str">
            <v>Non</v>
          </cell>
          <cell r="DO144">
            <v>0</v>
          </cell>
          <cell r="DP144">
            <v>0</v>
          </cell>
          <cell r="DQ144">
            <v>0</v>
          </cell>
          <cell r="DR144">
            <v>0</v>
          </cell>
          <cell r="DS144">
            <v>1</v>
          </cell>
          <cell r="DT144">
            <v>0</v>
          </cell>
          <cell r="DU144">
            <v>0</v>
          </cell>
          <cell r="DV144">
            <v>0</v>
          </cell>
          <cell r="DW144">
            <v>0</v>
          </cell>
          <cell r="DX144">
            <v>0</v>
          </cell>
          <cell r="DY144">
            <v>0</v>
          </cell>
          <cell r="DZ144">
            <v>0</v>
          </cell>
          <cell r="EA144">
            <v>0</v>
          </cell>
          <cell r="EB144">
            <v>0</v>
          </cell>
          <cell r="EC144">
            <v>0</v>
          </cell>
          <cell r="ED144">
            <v>0</v>
          </cell>
          <cell r="EF144">
            <v>0</v>
          </cell>
          <cell r="EI144">
            <v>1</v>
          </cell>
          <cell r="EJ144">
            <v>1</v>
          </cell>
          <cell r="EK144">
            <v>2</v>
          </cell>
          <cell r="EL144">
            <v>2</v>
          </cell>
          <cell r="FP144" t="str">
            <v>En famille d'accueil</v>
          </cell>
          <cell r="FR144" t="str">
            <v>Maison (construction durable)</v>
          </cell>
          <cell r="FU144" t="str">
            <v>Non</v>
          </cell>
          <cell r="GE144" t="str">
            <v>Non</v>
          </cell>
          <cell r="GH144" t="str">
            <v>Source améliorée (c'est-à-dire protégée de l'extérieur, p.ex. eau courante/robinet, puits creusé couvert, puits à pompe/forage, camion-citerne/charrette avec citerne, Kiosque/échoppe/boutique à eau, eau en bouteille; eau en sachet, etc. et eau de pluie)</v>
          </cell>
          <cell r="GK144" t="str">
            <v>Oui</v>
          </cell>
          <cell r="GL144" t="str">
            <v>Oui</v>
          </cell>
          <cell r="GM144" t="str">
            <v>Oui</v>
          </cell>
          <cell r="GN144" t="str">
            <v>Oui</v>
          </cell>
          <cell r="GO144" t="str">
            <v>De 31 minutes à 2 heures</v>
          </cell>
          <cell r="GQ144">
            <v>0</v>
          </cell>
          <cell r="GR144">
            <v>0</v>
          </cell>
          <cell r="GS144">
            <v>0</v>
          </cell>
          <cell r="GT144">
            <v>0</v>
          </cell>
          <cell r="GU144">
            <v>0</v>
          </cell>
          <cell r="GV144">
            <v>0</v>
          </cell>
          <cell r="GW144">
            <v>0</v>
          </cell>
          <cell r="GX144">
            <v>0</v>
          </cell>
          <cell r="GY144">
            <v>1</v>
          </cell>
          <cell r="GZ144">
            <v>0</v>
          </cell>
          <cell r="HA144">
            <v>0</v>
          </cell>
          <cell r="HB144">
            <v>0</v>
          </cell>
          <cell r="HM144" t="str">
            <v>Non</v>
          </cell>
          <cell r="HO144" t="str">
            <v>Installation sanitaire non-améliorée (c’est-à-dire qui n'empêchent pas le contact extérieur avec les excréments, p.ex. latrine à fosse ouverte/sans dalle, latrines traditionnelles, etc.)</v>
          </cell>
          <cell r="HQ144" t="str">
            <v>Non</v>
          </cell>
          <cell r="HR144" t="str">
            <v>Oui</v>
          </cell>
          <cell r="HU144" t="str">
            <v>Structure de santé (centre, clinique, hôpital, etc.)</v>
          </cell>
          <cell r="HW144" t="str">
            <v>Structure de santé (centre, clinique, hôpital, etc.)</v>
          </cell>
          <cell r="HY144" t="str">
            <v>Entre 2 heures et une demi-journée</v>
          </cell>
          <cell r="HZ144" t="str">
            <v>Non</v>
          </cell>
          <cell r="IB144" t="str">
            <v>Non</v>
          </cell>
          <cell r="IC144" t="str">
            <v>Oui</v>
          </cell>
          <cell r="ID144" t="str">
            <v>Non</v>
          </cell>
          <cell r="IG144" t="str">
            <v>Non</v>
          </cell>
          <cell r="II144" t="str">
            <v>Non</v>
          </cell>
          <cell r="IO144">
            <v>0</v>
          </cell>
          <cell r="IP144">
            <v>0</v>
          </cell>
          <cell r="IQ144">
            <v>1</v>
          </cell>
          <cell r="IR144">
            <v>0</v>
          </cell>
          <cell r="IS144">
            <v>1</v>
          </cell>
          <cell r="IT144">
            <v>0</v>
          </cell>
          <cell r="IU144">
            <v>0</v>
          </cell>
          <cell r="IW144">
            <v>1</v>
          </cell>
          <cell r="IX144">
            <v>1</v>
          </cell>
          <cell r="IY144">
            <v>0</v>
          </cell>
          <cell r="IZ144">
            <v>1</v>
          </cell>
          <cell r="JA144">
            <v>0</v>
          </cell>
          <cell r="JB144">
            <v>0</v>
          </cell>
          <cell r="JC144">
            <v>0</v>
          </cell>
          <cell r="JE144">
            <v>0</v>
          </cell>
          <cell r="JF144">
            <v>0</v>
          </cell>
          <cell r="JG144">
            <v>1</v>
          </cell>
          <cell r="JH144">
            <v>0</v>
          </cell>
          <cell r="JI144">
            <v>1</v>
          </cell>
          <cell r="JJ144">
            <v>1</v>
          </cell>
          <cell r="JK144">
            <v>0</v>
          </cell>
          <cell r="JL144">
            <v>0</v>
          </cell>
          <cell r="JO144" t="str">
            <v>Au moins une heure</v>
          </cell>
          <cell r="JP144" t="str">
            <v>Non</v>
          </cell>
          <cell r="JS144" t="str">
            <v>Certains mais pas tous</v>
          </cell>
          <cell r="JT144" t="str">
            <v>Certaines mais pas toutes</v>
          </cell>
          <cell r="JU144" t="str">
            <v>Certains mais pas tous</v>
          </cell>
          <cell r="JV144" t="str">
            <v>Certaines mais pas toutes</v>
          </cell>
          <cell r="JZ144" t="str">
            <v>Interruption suite à un déplacement / retour</v>
          </cell>
          <cell r="KD144">
            <v>1</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V144">
            <v>1</v>
          </cell>
          <cell r="KW144">
            <v>0</v>
          </cell>
          <cell r="KX144">
            <v>1</v>
          </cell>
          <cell r="KY144">
            <v>0</v>
          </cell>
          <cell r="KZ144">
            <v>0</v>
          </cell>
          <cell r="LA144">
            <v>0</v>
          </cell>
          <cell r="LD144">
            <v>0</v>
          </cell>
          <cell r="LE144">
            <v>1</v>
          </cell>
          <cell r="LG144">
            <v>0</v>
          </cell>
          <cell r="LH144">
            <v>0</v>
          </cell>
          <cell r="LI144">
            <v>1</v>
          </cell>
          <cell r="LJ144">
            <v>0</v>
          </cell>
          <cell r="LK144">
            <v>0</v>
          </cell>
          <cell r="LL144">
            <v>0</v>
          </cell>
          <cell r="LM144">
            <v>0</v>
          </cell>
          <cell r="LN144">
            <v>0</v>
          </cell>
          <cell r="LQ144">
            <v>0</v>
          </cell>
          <cell r="LR144">
            <v>1</v>
          </cell>
          <cell r="LS144">
            <v>0</v>
          </cell>
          <cell r="LT144">
            <v>0</v>
          </cell>
          <cell r="LU144">
            <v>0</v>
          </cell>
          <cell r="LV144">
            <v>0</v>
          </cell>
          <cell r="LW144">
            <v>1</v>
          </cell>
          <cell r="LX144">
            <v>0</v>
          </cell>
          <cell r="LY144">
            <v>0</v>
          </cell>
          <cell r="LZ144">
            <v>0</v>
          </cell>
          <cell r="MA144">
            <v>0</v>
          </cell>
          <cell r="MB144">
            <v>0</v>
          </cell>
          <cell r="MC144">
            <v>0</v>
          </cell>
          <cell r="MD144">
            <v>0</v>
          </cell>
          <cell r="MG144">
            <v>1</v>
          </cell>
          <cell r="MH144">
            <v>0</v>
          </cell>
          <cell r="MI144">
            <v>1</v>
          </cell>
          <cell r="MJ144">
            <v>0</v>
          </cell>
          <cell r="MK144">
            <v>0</v>
          </cell>
          <cell r="ML144">
            <v>0</v>
          </cell>
          <cell r="MM144">
            <v>0</v>
          </cell>
          <cell r="MN144">
            <v>0</v>
          </cell>
          <cell r="MO144">
            <v>0</v>
          </cell>
          <cell r="MP144">
            <v>0</v>
          </cell>
          <cell r="MQ144">
            <v>0</v>
          </cell>
          <cell r="MR144">
            <v>0</v>
          </cell>
          <cell r="MS144">
            <v>0</v>
          </cell>
          <cell r="MT144">
            <v>0</v>
          </cell>
          <cell r="MU144">
            <v>0</v>
          </cell>
          <cell r="NH144">
            <v>1</v>
          </cell>
          <cell r="NN144">
            <v>3.1</v>
          </cell>
          <cell r="QR144">
            <v>13</v>
          </cell>
          <cell r="QS144">
            <v>28</v>
          </cell>
        </row>
        <row r="145">
          <cell r="F145" t="str">
            <v>Oui</v>
          </cell>
          <cell r="I145">
            <v>0</v>
          </cell>
          <cell r="AM145">
            <v>45139</v>
          </cell>
          <cell r="AN145" t="str">
            <v>Oui</v>
          </cell>
          <cell r="AQ145" t="str">
            <v>Déplacé interne</v>
          </cell>
          <cell r="BE145">
            <v>0</v>
          </cell>
          <cell r="BF145">
            <v>0</v>
          </cell>
          <cell r="BH145">
            <v>0</v>
          </cell>
          <cell r="BI145">
            <v>0</v>
          </cell>
          <cell r="BK145">
            <v>0</v>
          </cell>
          <cell r="BL145">
            <v>0</v>
          </cell>
          <cell r="BN145">
            <v>0</v>
          </cell>
          <cell r="BO145">
            <v>0</v>
          </cell>
          <cell r="BQ145">
            <v>0</v>
          </cell>
          <cell r="BR145">
            <v>1</v>
          </cell>
          <cell r="CC145">
            <v>1</v>
          </cell>
          <cell r="CF145">
            <v>1</v>
          </cell>
          <cell r="DE145" t="str">
            <v>Envois de fonds (p.ex. envoyé par un membre de famille ou ami)</v>
          </cell>
          <cell r="DG145" t="str">
            <v>Non</v>
          </cell>
          <cell r="DI145" t="str">
            <v>Non</v>
          </cell>
          <cell r="DJ145" t="str">
            <v>Il est dangereux de se rendre au marché</v>
          </cell>
          <cell r="DL145" t="str">
            <v>Non</v>
          </cell>
          <cell r="DO145">
            <v>0</v>
          </cell>
          <cell r="DP145">
            <v>0</v>
          </cell>
          <cell r="DQ145">
            <v>1</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F145">
            <v>0</v>
          </cell>
          <cell r="EI145">
            <v>0</v>
          </cell>
          <cell r="EJ145">
            <v>1</v>
          </cell>
          <cell r="FP145" t="str">
            <v>En famille d'accueil</v>
          </cell>
          <cell r="FR145" t="str">
            <v>Maison (construction durable)</v>
          </cell>
          <cell r="FU145" t="str">
            <v>Non</v>
          </cell>
          <cell r="GE145" t="str">
            <v>Non</v>
          </cell>
          <cell r="GH145" t="str">
            <v>Source améliorée (c'est-à-dire protégée de l'extérieur, p.ex. eau courante/robinet, puits creusé couvert, puits à pompe/forage, camion-citerne/charrette avec citerne, Kiosque/échoppe/boutique à eau, eau en bouteille; eau en sachet, etc. et eau de pluie)</v>
          </cell>
          <cell r="GK145" t="str">
            <v>Oui</v>
          </cell>
          <cell r="GL145" t="str">
            <v>Oui</v>
          </cell>
          <cell r="GM145" t="str">
            <v>Oui</v>
          </cell>
          <cell r="GN145" t="str">
            <v>Oui</v>
          </cell>
          <cell r="GO145" t="str">
            <v>De 31 minutes à 2 heures</v>
          </cell>
          <cell r="GQ145">
            <v>0</v>
          </cell>
          <cell r="GR145">
            <v>0</v>
          </cell>
          <cell r="GS145">
            <v>0</v>
          </cell>
          <cell r="GT145">
            <v>0</v>
          </cell>
          <cell r="GU145">
            <v>0</v>
          </cell>
          <cell r="GV145">
            <v>0</v>
          </cell>
          <cell r="GW145">
            <v>0</v>
          </cell>
          <cell r="GX145">
            <v>0</v>
          </cell>
          <cell r="GY145">
            <v>1</v>
          </cell>
          <cell r="GZ145">
            <v>0</v>
          </cell>
          <cell r="HA145">
            <v>0</v>
          </cell>
          <cell r="HB145">
            <v>0</v>
          </cell>
          <cell r="HM145" t="str">
            <v>Non</v>
          </cell>
          <cell r="HO145" t="str">
            <v>Installation sanitaire non-améliorée (c’est-à-dire qui n'empêchent pas le contact extérieur avec les excréments, p.ex. latrine à fosse ouverte/sans dalle, latrines traditionnelles, etc.)</v>
          </cell>
          <cell r="HQ145" t="str">
            <v>Non</v>
          </cell>
          <cell r="HR145" t="str">
            <v>Oui</v>
          </cell>
          <cell r="HU145" t="str">
            <v>Structure de santé (centre, clinique, hôpital, etc.)</v>
          </cell>
          <cell r="HW145" t="str">
            <v>Structure de santé (centre, clinique, hôpital, etc.)</v>
          </cell>
          <cell r="HY145" t="str">
            <v>Entre 1 heure et 2 heures</v>
          </cell>
          <cell r="HZ145" t="str">
            <v>Non</v>
          </cell>
          <cell r="IG145" t="str">
            <v>Non</v>
          </cell>
          <cell r="II145" t="str">
            <v>Non</v>
          </cell>
          <cell r="IW145">
            <v>1</v>
          </cell>
          <cell r="IX145">
            <v>0</v>
          </cell>
          <cell r="IY145">
            <v>0</v>
          </cell>
          <cell r="IZ145">
            <v>1</v>
          </cell>
          <cell r="JA145">
            <v>0</v>
          </cell>
          <cell r="JB145">
            <v>0</v>
          </cell>
          <cell r="JC145">
            <v>0</v>
          </cell>
          <cell r="JE145">
            <v>0</v>
          </cell>
          <cell r="JF145">
            <v>0</v>
          </cell>
          <cell r="JG145">
            <v>1</v>
          </cell>
          <cell r="JH145">
            <v>0</v>
          </cell>
          <cell r="JI145">
            <v>1</v>
          </cell>
          <cell r="JJ145">
            <v>1</v>
          </cell>
          <cell r="JK145">
            <v>0</v>
          </cell>
          <cell r="JL145">
            <v>0</v>
          </cell>
          <cell r="JO145" t="str">
            <v>Moins de 1 heure</v>
          </cell>
          <cell r="JP145" t="str">
            <v>Non</v>
          </cell>
          <cell r="KD145">
            <v>1</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V145">
            <v>1</v>
          </cell>
          <cell r="KW145">
            <v>0</v>
          </cell>
          <cell r="KX145">
            <v>0</v>
          </cell>
          <cell r="KY145">
            <v>0</v>
          </cell>
          <cell r="KZ145">
            <v>0</v>
          </cell>
          <cell r="LA145">
            <v>0</v>
          </cell>
          <cell r="LD145">
            <v>0</v>
          </cell>
          <cell r="LE145">
            <v>1</v>
          </cell>
          <cell r="LG145">
            <v>0</v>
          </cell>
          <cell r="LH145">
            <v>0</v>
          </cell>
          <cell r="LI145">
            <v>0</v>
          </cell>
          <cell r="LJ145">
            <v>0</v>
          </cell>
          <cell r="LK145">
            <v>0</v>
          </cell>
          <cell r="LL145">
            <v>0</v>
          </cell>
          <cell r="LM145">
            <v>0</v>
          </cell>
          <cell r="LN145">
            <v>0</v>
          </cell>
          <cell r="LQ145">
            <v>0</v>
          </cell>
          <cell r="LR145">
            <v>1</v>
          </cell>
          <cell r="LS145">
            <v>0</v>
          </cell>
          <cell r="LT145">
            <v>0</v>
          </cell>
          <cell r="LU145">
            <v>0</v>
          </cell>
          <cell r="LV145">
            <v>0</v>
          </cell>
          <cell r="LW145">
            <v>0</v>
          </cell>
          <cell r="LX145">
            <v>0</v>
          </cell>
          <cell r="LY145">
            <v>0</v>
          </cell>
          <cell r="LZ145">
            <v>0</v>
          </cell>
          <cell r="MA145">
            <v>0</v>
          </cell>
          <cell r="MB145">
            <v>0</v>
          </cell>
          <cell r="MC145">
            <v>0</v>
          </cell>
          <cell r="MD145">
            <v>0</v>
          </cell>
          <cell r="MG145">
            <v>0</v>
          </cell>
          <cell r="MH145">
            <v>0</v>
          </cell>
          <cell r="MI145">
            <v>1</v>
          </cell>
          <cell r="MJ145">
            <v>0</v>
          </cell>
          <cell r="MK145">
            <v>0</v>
          </cell>
          <cell r="ML145">
            <v>0</v>
          </cell>
          <cell r="MM145">
            <v>0</v>
          </cell>
          <cell r="MN145">
            <v>0</v>
          </cell>
          <cell r="MO145">
            <v>0</v>
          </cell>
          <cell r="MP145">
            <v>0</v>
          </cell>
          <cell r="MQ145">
            <v>0</v>
          </cell>
          <cell r="MR145">
            <v>0</v>
          </cell>
          <cell r="MS145">
            <v>0</v>
          </cell>
          <cell r="MT145">
            <v>0</v>
          </cell>
          <cell r="MU145">
            <v>0</v>
          </cell>
          <cell r="NH145">
            <v>1</v>
          </cell>
          <cell r="NN145" t="str">
            <v/>
          </cell>
          <cell r="QR145">
            <v>10</v>
          </cell>
          <cell r="QS145">
            <v>16</v>
          </cell>
        </row>
        <row r="146">
          <cell r="F146" t="str">
            <v>Oui</v>
          </cell>
          <cell r="I146">
            <v>0</v>
          </cell>
          <cell r="AM146">
            <v>45200</v>
          </cell>
          <cell r="AN146" t="str">
            <v>Oui</v>
          </cell>
          <cell r="AQ146" t="str">
            <v>Résident / autochtone (pas déplacé depuis au moins 12 mois)</v>
          </cell>
          <cell r="AS146" t="str">
            <v>Non</v>
          </cell>
          <cell r="BE146">
            <v>0</v>
          </cell>
          <cell r="BF146">
            <v>0</v>
          </cell>
          <cell r="BH146">
            <v>1</v>
          </cell>
          <cell r="BI146">
            <v>1</v>
          </cell>
          <cell r="BK146">
            <v>0</v>
          </cell>
          <cell r="BL146">
            <v>0</v>
          </cell>
          <cell r="BN146">
            <v>1</v>
          </cell>
          <cell r="BO146">
            <v>1</v>
          </cell>
          <cell r="BQ146">
            <v>0</v>
          </cell>
          <cell r="BR146">
            <v>0</v>
          </cell>
          <cell r="CC146">
            <v>4</v>
          </cell>
          <cell r="CF146">
            <v>4</v>
          </cell>
          <cell r="DE146" t="str">
            <v>Agriculture de subsistance</v>
          </cell>
          <cell r="DG146" t="str">
            <v>Oui</v>
          </cell>
          <cell r="DI146" t="str">
            <v>Non</v>
          </cell>
          <cell r="DJ146" t="str">
            <v>Il est dangereux de se rendre au marché</v>
          </cell>
          <cell r="DL146" t="str">
            <v>Non</v>
          </cell>
          <cell r="DO146">
            <v>1</v>
          </cell>
          <cell r="DP146">
            <v>0</v>
          </cell>
          <cell r="DQ146">
            <v>0</v>
          </cell>
          <cell r="DR146">
            <v>0</v>
          </cell>
          <cell r="DS146">
            <v>0</v>
          </cell>
          <cell r="DT146">
            <v>0</v>
          </cell>
          <cell r="DU146">
            <v>1</v>
          </cell>
          <cell r="DV146">
            <v>0</v>
          </cell>
          <cell r="DW146">
            <v>0</v>
          </cell>
          <cell r="DX146">
            <v>0</v>
          </cell>
          <cell r="DY146">
            <v>0</v>
          </cell>
          <cell r="DZ146">
            <v>0</v>
          </cell>
          <cell r="EA146">
            <v>0</v>
          </cell>
          <cell r="EB146">
            <v>0</v>
          </cell>
          <cell r="EC146">
            <v>0</v>
          </cell>
          <cell r="ED146">
            <v>0</v>
          </cell>
          <cell r="EF146">
            <v>2</v>
          </cell>
          <cell r="EI146">
            <v>2</v>
          </cell>
          <cell r="EJ146">
            <v>2</v>
          </cell>
          <cell r="FP146" t="str">
            <v>Sur une parcelle ou un abri qui lui appartient</v>
          </cell>
          <cell r="FR146" t="str">
            <v>Abri d'urgence (non-durable, construit à partir des matériaux disponibles en urgence)</v>
          </cell>
          <cell r="FU146" t="str">
            <v>Non</v>
          </cell>
          <cell r="GE146" t="str">
            <v>Non</v>
          </cell>
          <cell r="GH146" t="str">
            <v>Source non-améliorée (c'est à dire non-protégée de l'extérieur, p.ex. puits creusé non-couvert/traditionnel, source naturelle non-aménagée, etc.)</v>
          </cell>
          <cell r="GK146" t="str">
            <v>Oui</v>
          </cell>
          <cell r="GL146" t="str">
            <v>Oui</v>
          </cell>
          <cell r="GM146" t="str">
            <v>Oui</v>
          </cell>
          <cell r="GN146" t="str">
            <v>Oui</v>
          </cell>
          <cell r="GO146" t="str">
            <v>Moins de 30 minutes</v>
          </cell>
          <cell r="GQ146">
            <v>0</v>
          </cell>
          <cell r="GR146">
            <v>0</v>
          </cell>
          <cell r="GS146">
            <v>0</v>
          </cell>
          <cell r="GT146">
            <v>0</v>
          </cell>
          <cell r="GU146">
            <v>0</v>
          </cell>
          <cell r="GV146">
            <v>0</v>
          </cell>
          <cell r="GW146">
            <v>0</v>
          </cell>
          <cell r="GX146">
            <v>0</v>
          </cell>
          <cell r="GY146">
            <v>1</v>
          </cell>
          <cell r="GZ146">
            <v>0</v>
          </cell>
          <cell r="HA146">
            <v>1</v>
          </cell>
          <cell r="HB146">
            <v>0</v>
          </cell>
          <cell r="HM146" t="str">
            <v>Non</v>
          </cell>
          <cell r="HO146" t="str">
            <v>Pas d'installation sanitaire/défécation à l'air libre</v>
          </cell>
          <cell r="HU146" t="str">
            <v>Structure de santé (centre, clinique, hôpital, etc.)</v>
          </cell>
          <cell r="HW146" t="str">
            <v>Structure de santé (centre, clinique, hôpital, etc.)</v>
          </cell>
          <cell r="HY146" t="str">
            <v>Moins de 1 heure</v>
          </cell>
          <cell r="HZ146" t="str">
            <v>Non</v>
          </cell>
          <cell r="IB146" t="str">
            <v>Oui</v>
          </cell>
          <cell r="IC146" t="str">
            <v>Oui</v>
          </cell>
          <cell r="ID146" t="str">
            <v>Oui</v>
          </cell>
          <cell r="IG146" t="str">
            <v>Non</v>
          </cell>
          <cell r="II146" t="str">
            <v>Non</v>
          </cell>
          <cell r="IO146">
            <v>0</v>
          </cell>
          <cell r="IP146">
            <v>0</v>
          </cell>
          <cell r="IQ146">
            <v>0</v>
          </cell>
          <cell r="IR146">
            <v>0</v>
          </cell>
          <cell r="IS146">
            <v>1</v>
          </cell>
          <cell r="IT146">
            <v>0</v>
          </cell>
          <cell r="IU146">
            <v>0</v>
          </cell>
          <cell r="IW146">
            <v>0</v>
          </cell>
          <cell r="IX146">
            <v>0</v>
          </cell>
          <cell r="IY146">
            <v>0</v>
          </cell>
          <cell r="IZ146">
            <v>0</v>
          </cell>
          <cell r="JA146">
            <v>1</v>
          </cell>
          <cell r="JB146">
            <v>0</v>
          </cell>
          <cell r="JC146">
            <v>0</v>
          </cell>
          <cell r="JE146">
            <v>0</v>
          </cell>
          <cell r="JF146">
            <v>0</v>
          </cell>
          <cell r="JG146">
            <v>0</v>
          </cell>
          <cell r="JH146">
            <v>0</v>
          </cell>
          <cell r="JI146">
            <v>1</v>
          </cell>
          <cell r="JJ146">
            <v>0</v>
          </cell>
          <cell r="JK146">
            <v>0</v>
          </cell>
          <cell r="JL146">
            <v>1</v>
          </cell>
          <cell r="JO146" t="str">
            <v>Moins de 1 heure</v>
          </cell>
          <cell r="JP146" t="str">
            <v>Non</v>
          </cell>
          <cell r="KD146">
            <v>1</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V146">
            <v>1</v>
          </cell>
          <cell r="KW146">
            <v>0</v>
          </cell>
          <cell r="KX146">
            <v>0</v>
          </cell>
          <cell r="KY146">
            <v>1</v>
          </cell>
          <cell r="KZ146">
            <v>1</v>
          </cell>
          <cell r="LA146">
            <v>0</v>
          </cell>
          <cell r="LD146">
            <v>0</v>
          </cell>
          <cell r="LE146">
            <v>0</v>
          </cell>
          <cell r="LG146">
            <v>0</v>
          </cell>
          <cell r="LH146">
            <v>1</v>
          </cell>
          <cell r="LI146">
            <v>0</v>
          </cell>
          <cell r="LJ146">
            <v>0</v>
          </cell>
          <cell r="LK146">
            <v>0</v>
          </cell>
          <cell r="LL146">
            <v>0</v>
          </cell>
          <cell r="LM146">
            <v>0</v>
          </cell>
          <cell r="LN146">
            <v>0</v>
          </cell>
          <cell r="LQ146">
            <v>0</v>
          </cell>
          <cell r="LR146">
            <v>1</v>
          </cell>
          <cell r="LS146">
            <v>0</v>
          </cell>
          <cell r="LT146">
            <v>0</v>
          </cell>
          <cell r="LU146">
            <v>0</v>
          </cell>
          <cell r="LV146">
            <v>0</v>
          </cell>
          <cell r="LW146">
            <v>1</v>
          </cell>
          <cell r="LX146">
            <v>0</v>
          </cell>
          <cell r="LY146">
            <v>0</v>
          </cell>
          <cell r="LZ146">
            <v>0</v>
          </cell>
          <cell r="MA146">
            <v>0</v>
          </cell>
          <cell r="MB146">
            <v>0</v>
          </cell>
          <cell r="MC146">
            <v>0</v>
          </cell>
          <cell r="MD146">
            <v>0</v>
          </cell>
          <cell r="MG146">
            <v>0</v>
          </cell>
          <cell r="MH146">
            <v>1</v>
          </cell>
          <cell r="MI146">
            <v>0</v>
          </cell>
          <cell r="MJ146">
            <v>0</v>
          </cell>
          <cell r="MK146">
            <v>0</v>
          </cell>
          <cell r="ML146">
            <v>0</v>
          </cell>
          <cell r="MM146">
            <v>0</v>
          </cell>
          <cell r="MN146">
            <v>0</v>
          </cell>
          <cell r="MO146">
            <v>1</v>
          </cell>
          <cell r="MP146">
            <v>0</v>
          </cell>
          <cell r="MQ146">
            <v>0</v>
          </cell>
          <cell r="MR146">
            <v>0</v>
          </cell>
          <cell r="MS146">
            <v>0</v>
          </cell>
          <cell r="MT146">
            <v>0</v>
          </cell>
          <cell r="MU146">
            <v>0</v>
          </cell>
          <cell r="NH146">
            <v>1</v>
          </cell>
          <cell r="NN146">
            <v>3</v>
          </cell>
          <cell r="QR146">
            <v>22</v>
          </cell>
          <cell r="QS146">
            <v>27</v>
          </cell>
        </row>
        <row r="147">
          <cell r="F147" t="str">
            <v>Oui</v>
          </cell>
          <cell r="I147">
            <v>0</v>
          </cell>
          <cell r="AM147">
            <v>44562</v>
          </cell>
          <cell r="AN147" t="str">
            <v>Oui</v>
          </cell>
          <cell r="AQ147" t="str">
            <v>Résident / autochtone (pas déplacé depuis au moins 12 mois)</v>
          </cell>
          <cell r="AS147" t="str">
            <v>Non</v>
          </cell>
          <cell r="BE147">
            <v>0</v>
          </cell>
          <cell r="BF147">
            <v>0</v>
          </cell>
          <cell r="BH147">
            <v>0</v>
          </cell>
          <cell r="BI147">
            <v>0</v>
          </cell>
          <cell r="BK147">
            <v>1</v>
          </cell>
          <cell r="BL147">
            <v>1</v>
          </cell>
          <cell r="BN147">
            <v>0</v>
          </cell>
          <cell r="BO147">
            <v>1</v>
          </cell>
          <cell r="BQ147">
            <v>0</v>
          </cell>
          <cell r="BR147">
            <v>0</v>
          </cell>
          <cell r="CC147">
            <v>3</v>
          </cell>
          <cell r="CF147">
            <v>3</v>
          </cell>
          <cell r="DE147" t="str">
            <v>Agriculture de rente</v>
          </cell>
          <cell r="DG147" t="str">
            <v>Oui</v>
          </cell>
          <cell r="DI147" t="str">
            <v>Non</v>
          </cell>
          <cell r="DJ147" t="str">
            <v>Le marché n'est pas situé à distance de marche / est trop loin</v>
          </cell>
          <cell r="DL147" t="str">
            <v>Non</v>
          </cell>
          <cell r="DO147">
            <v>1</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F147">
            <v>1</v>
          </cell>
          <cell r="EI147">
            <v>2</v>
          </cell>
          <cell r="EJ147">
            <v>2</v>
          </cell>
          <cell r="EK147">
            <v>2</v>
          </cell>
          <cell r="EL147">
            <v>2</v>
          </cell>
          <cell r="FP147" t="str">
            <v>Sur une parcelle ou un abri qui lui appartient</v>
          </cell>
          <cell r="FR147" t="str">
            <v>Maison (construction durable)</v>
          </cell>
          <cell r="FU147" t="str">
            <v>Non</v>
          </cell>
          <cell r="GE147" t="str">
            <v>Non</v>
          </cell>
          <cell r="GH147" t="str">
            <v>Source améliorée (c'est-à-dire protégée de l'extérieur, p.ex. eau courante/robinet, puits creusé couvert, puits à pompe/forage, camion-citerne/charrette avec citerne, Kiosque/échoppe/boutique à eau, eau en bouteille; eau en sachet, etc. et eau de pluie)</v>
          </cell>
          <cell r="GK147" t="str">
            <v>Oui</v>
          </cell>
          <cell r="GL147" t="str">
            <v>Oui</v>
          </cell>
          <cell r="GM147" t="str">
            <v>Oui</v>
          </cell>
          <cell r="GN147" t="str">
            <v>Oui</v>
          </cell>
          <cell r="GO147" t="str">
            <v>De 31 minutes à 2 heures</v>
          </cell>
          <cell r="GQ147">
            <v>0</v>
          </cell>
          <cell r="GR147">
            <v>0</v>
          </cell>
          <cell r="GS147">
            <v>0</v>
          </cell>
          <cell r="GT147">
            <v>0</v>
          </cell>
          <cell r="GU147">
            <v>0</v>
          </cell>
          <cell r="GV147">
            <v>0</v>
          </cell>
          <cell r="GW147">
            <v>0</v>
          </cell>
          <cell r="GX147">
            <v>0</v>
          </cell>
          <cell r="GY147">
            <v>1</v>
          </cell>
          <cell r="GZ147">
            <v>0</v>
          </cell>
          <cell r="HA147">
            <v>0</v>
          </cell>
          <cell r="HB147">
            <v>0</v>
          </cell>
          <cell r="HM147" t="str">
            <v>Non</v>
          </cell>
          <cell r="HO147" t="str">
            <v>Installation sanitaire non-améliorée (c’est-à-dire qui n'empêchent pas le contact extérieur avec les excréments, p.ex. latrine à fosse ouverte/sans dalle, latrines traditionnelles, etc.)</v>
          </cell>
          <cell r="HQ147" t="str">
            <v>Non</v>
          </cell>
          <cell r="HR147" t="str">
            <v>Non</v>
          </cell>
          <cell r="HU147" t="str">
            <v>Structure de santé (centre, clinique, hôpital, etc.)</v>
          </cell>
          <cell r="HW147" t="str">
            <v>Structure de santé (centre, clinique, hôpital, etc.)</v>
          </cell>
          <cell r="HY147" t="str">
            <v>Entre 1 heure et 2 heures</v>
          </cell>
          <cell r="HZ147" t="str">
            <v>Non</v>
          </cell>
          <cell r="IG147" t="str">
            <v>Non</v>
          </cell>
          <cell r="II147" t="str">
            <v>Non</v>
          </cell>
          <cell r="IO147">
            <v>0</v>
          </cell>
          <cell r="IP147">
            <v>0</v>
          </cell>
          <cell r="IQ147">
            <v>1</v>
          </cell>
          <cell r="IR147">
            <v>0</v>
          </cell>
          <cell r="IS147">
            <v>1</v>
          </cell>
          <cell r="IT147">
            <v>0</v>
          </cell>
          <cell r="IU147">
            <v>0</v>
          </cell>
          <cell r="IW147">
            <v>1</v>
          </cell>
          <cell r="IX147">
            <v>0</v>
          </cell>
          <cell r="IY147">
            <v>0</v>
          </cell>
          <cell r="IZ147">
            <v>1</v>
          </cell>
          <cell r="JA147">
            <v>0</v>
          </cell>
          <cell r="JB147">
            <v>0</v>
          </cell>
          <cell r="JC147">
            <v>0</v>
          </cell>
          <cell r="JE147">
            <v>0</v>
          </cell>
          <cell r="JF147">
            <v>0</v>
          </cell>
          <cell r="JG147">
            <v>1</v>
          </cell>
          <cell r="JH147">
            <v>0</v>
          </cell>
          <cell r="JI147">
            <v>1</v>
          </cell>
          <cell r="JJ147">
            <v>1</v>
          </cell>
          <cell r="JK147">
            <v>0</v>
          </cell>
          <cell r="JL147">
            <v>0</v>
          </cell>
          <cell r="JO147" t="str">
            <v>Moins de 1 heure</v>
          </cell>
          <cell r="JP147" t="str">
            <v>Non</v>
          </cell>
          <cell r="JS147" t="str">
            <v>Pas de garçons de cet âge dans le ménage</v>
          </cell>
          <cell r="JT147" t="str">
            <v>Pas de filles de cet âge dans le ménage</v>
          </cell>
          <cell r="JU147" t="str">
            <v>Certains mais pas tous</v>
          </cell>
          <cell r="JV147" t="str">
            <v>Certaines mais pas toutes</v>
          </cell>
          <cell r="JZ147" t="str">
            <v>Manque de moyens pour payer l’école</v>
          </cell>
          <cell r="KD147">
            <v>1</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V147">
            <v>1</v>
          </cell>
          <cell r="KW147">
            <v>0</v>
          </cell>
          <cell r="KX147">
            <v>0</v>
          </cell>
          <cell r="KY147">
            <v>0</v>
          </cell>
          <cell r="KZ147">
            <v>0</v>
          </cell>
          <cell r="LA147">
            <v>0</v>
          </cell>
          <cell r="LD147">
            <v>0</v>
          </cell>
          <cell r="LE147">
            <v>0</v>
          </cell>
          <cell r="LG147">
            <v>0</v>
          </cell>
          <cell r="LH147">
            <v>1</v>
          </cell>
          <cell r="LI147">
            <v>1</v>
          </cell>
          <cell r="LJ147">
            <v>0</v>
          </cell>
          <cell r="LK147">
            <v>0</v>
          </cell>
          <cell r="LL147">
            <v>0</v>
          </cell>
          <cell r="LM147">
            <v>0</v>
          </cell>
          <cell r="LN147">
            <v>0</v>
          </cell>
          <cell r="LQ147">
            <v>0</v>
          </cell>
          <cell r="LR147">
            <v>1</v>
          </cell>
          <cell r="LS147">
            <v>0</v>
          </cell>
          <cell r="LT147">
            <v>0</v>
          </cell>
          <cell r="LU147">
            <v>0</v>
          </cell>
          <cell r="LV147">
            <v>0</v>
          </cell>
          <cell r="LW147">
            <v>0</v>
          </cell>
          <cell r="LX147">
            <v>0</v>
          </cell>
          <cell r="LY147">
            <v>0</v>
          </cell>
          <cell r="LZ147">
            <v>0</v>
          </cell>
          <cell r="MA147">
            <v>0</v>
          </cell>
          <cell r="MB147">
            <v>0</v>
          </cell>
          <cell r="MC147">
            <v>0</v>
          </cell>
          <cell r="MD147">
            <v>0</v>
          </cell>
          <cell r="MG147">
            <v>0</v>
          </cell>
          <cell r="MH147">
            <v>0</v>
          </cell>
          <cell r="MI147">
            <v>1</v>
          </cell>
          <cell r="MJ147">
            <v>0</v>
          </cell>
          <cell r="MK147">
            <v>0</v>
          </cell>
          <cell r="ML147">
            <v>0</v>
          </cell>
          <cell r="MM147">
            <v>0</v>
          </cell>
          <cell r="MN147">
            <v>0</v>
          </cell>
          <cell r="MO147">
            <v>0</v>
          </cell>
          <cell r="MP147">
            <v>0</v>
          </cell>
          <cell r="MQ147">
            <v>0</v>
          </cell>
          <cell r="MR147">
            <v>0</v>
          </cell>
          <cell r="MS147">
            <v>0</v>
          </cell>
          <cell r="MT147">
            <v>0</v>
          </cell>
          <cell r="MU147">
            <v>0</v>
          </cell>
          <cell r="NH147">
            <v>1</v>
          </cell>
          <cell r="NN147">
            <v>1</v>
          </cell>
          <cell r="QR147">
            <v>24</v>
          </cell>
          <cell r="QS147">
            <v>12</v>
          </cell>
        </row>
        <row r="148">
          <cell r="F148" t="str">
            <v>Oui</v>
          </cell>
          <cell r="I148">
            <v>0</v>
          </cell>
          <cell r="AM148">
            <v>45139</v>
          </cell>
          <cell r="AN148" t="str">
            <v>Oui</v>
          </cell>
          <cell r="AQ148" t="str">
            <v>Déplacé interne</v>
          </cell>
          <cell r="BE148">
            <v>0</v>
          </cell>
          <cell r="BF148">
            <v>0</v>
          </cell>
          <cell r="BH148">
            <v>1</v>
          </cell>
          <cell r="BI148">
            <v>1</v>
          </cell>
          <cell r="BK148">
            <v>1</v>
          </cell>
          <cell r="BL148">
            <v>1</v>
          </cell>
          <cell r="BN148">
            <v>1</v>
          </cell>
          <cell r="BO148">
            <v>1</v>
          </cell>
          <cell r="BQ148">
            <v>0</v>
          </cell>
          <cell r="BR148">
            <v>0</v>
          </cell>
          <cell r="CC148">
            <v>6</v>
          </cell>
          <cell r="CF148">
            <v>6</v>
          </cell>
          <cell r="DE148" t="str">
            <v>Travail journalier</v>
          </cell>
          <cell r="DG148" t="str">
            <v>Non</v>
          </cell>
          <cell r="DI148" t="str">
            <v>Non</v>
          </cell>
          <cell r="DJ148" t="str">
            <v>Le marché n'est pas situé à distance de marche / est trop loin</v>
          </cell>
          <cell r="DL148" t="str">
            <v>Non</v>
          </cell>
          <cell r="DO148">
            <v>0</v>
          </cell>
          <cell r="DP148">
            <v>0</v>
          </cell>
          <cell r="DQ148">
            <v>1</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F148">
            <v>0</v>
          </cell>
          <cell r="EI148">
            <v>1</v>
          </cell>
          <cell r="EJ148">
            <v>1</v>
          </cell>
          <cell r="EK148">
            <v>1</v>
          </cell>
          <cell r="EL148">
            <v>1</v>
          </cell>
          <cell r="FP148" t="str">
            <v>En famille d'accueil</v>
          </cell>
          <cell r="FR148" t="str">
            <v>Maison (construction durable)</v>
          </cell>
          <cell r="FU148" t="str">
            <v>Non</v>
          </cell>
          <cell r="GE148" t="str">
            <v>Non</v>
          </cell>
          <cell r="GH148" t="str">
            <v>Source améliorée (c'est-à-dire protégée de l'extérieur, p.ex. eau courante/robinet, puits creusé couvert, puits à pompe/forage, camion-citerne/charrette avec citerne, Kiosque/échoppe/boutique à eau, eau en bouteille; eau en sachet, etc. et eau de pluie)</v>
          </cell>
          <cell r="GK148" t="str">
            <v>Oui</v>
          </cell>
          <cell r="GL148" t="str">
            <v>Oui</v>
          </cell>
          <cell r="GM148" t="str">
            <v>Oui</v>
          </cell>
          <cell r="GN148" t="str">
            <v>Oui</v>
          </cell>
          <cell r="GO148" t="str">
            <v>De 31 minutes à 2 heures</v>
          </cell>
          <cell r="GQ148">
            <v>0</v>
          </cell>
          <cell r="GR148">
            <v>0</v>
          </cell>
          <cell r="GS148">
            <v>0</v>
          </cell>
          <cell r="GT148">
            <v>0</v>
          </cell>
          <cell r="GU148">
            <v>0</v>
          </cell>
          <cell r="GV148">
            <v>0</v>
          </cell>
          <cell r="GW148">
            <v>0</v>
          </cell>
          <cell r="GX148">
            <v>0</v>
          </cell>
          <cell r="GY148">
            <v>1</v>
          </cell>
          <cell r="GZ148">
            <v>0</v>
          </cell>
          <cell r="HA148">
            <v>0</v>
          </cell>
          <cell r="HB148">
            <v>0</v>
          </cell>
          <cell r="HM148" t="str">
            <v>Non</v>
          </cell>
          <cell r="HO148" t="str">
            <v>Installation sanitaire non-améliorée (c’est-à-dire qui n'empêchent pas le contact extérieur avec les excréments, p.ex. latrine à fosse ouverte/sans dalle, latrines traditionnelles, etc.)</v>
          </cell>
          <cell r="HQ148" t="str">
            <v>Non</v>
          </cell>
          <cell r="HR148" t="str">
            <v>Non</v>
          </cell>
          <cell r="HU148" t="str">
            <v>Structure de santé (centre, clinique, hôpital, etc.)</v>
          </cell>
          <cell r="HW148" t="str">
            <v>Structure de santé (centre, clinique, hôpital, etc.)</v>
          </cell>
          <cell r="HY148" t="str">
            <v>Entre 1 heure et 2 heures</v>
          </cell>
          <cell r="HZ148" t="str">
            <v>Non</v>
          </cell>
          <cell r="IB148" t="str">
            <v>Oui</v>
          </cell>
          <cell r="IC148" t="str">
            <v>Non</v>
          </cell>
          <cell r="ID148" t="str">
            <v>Oui</v>
          </cell>
          <cell r="IG148" t="str">
            <v>Non</v>
          </cell>
          <cell r="II148" t="str">
            <v>Non</v>
          </cell>
          <cell r="IO148">
            <v>0</v>
          </cell>
          <cell r="IP148">
            <v>0</v>
          </cell>
          <cell r="IQ148">
            <v>1</v>
          </cell>
          <cell r="IR148">
            <v>0</v>
          </cell>
          <cell r="IS148">
            <v>1</v>
          </cell>
          <cell r="IT148">
            <v>0</v>
          </cell>
          <cell r="IU148">
            <v>0</v>
          </cell>
          <cell r="IW148">
            <v>0</v>
          </cell>
          <cell r="IX148">
            <v>0</v>
          </cell>
          <cell r="IY148">
            <v>0</v>
          </cell>
          <cell r="IZ148">
            <v>1</v>
          </cell>
          <cell r="JA148">
            <v>0</v>
          </cell>
          <cell r="JB148">
            <v>0</v>
          </cell>
          <cell r="JC148">
            <v>0</v>
          </cell>
          <cell r="JE148">
            <v>0</v>
          </cell>
          <cell r="JF148">
            <v>0</v>
          </cell>
          <cell r="JG148">
            <v>1</v>
          </cell>
          <cell r="JH148">
            <v>0</v>
          </cell>
          <cell r="JI148">
            <v>0</v>
          </cell>
          <cell r="JJ148">
            <v>0</v>
          </cell>
          <cell r="JK148">
            <v>0</v>
          </cell>
          <cell r="JL148">
            <v>0</v>
          </cell>
          <cell r="JO148" t="str">
            <v>Moins de 1 heure</v>
          </cell>
          <cell r="JP148" t="str">
            <v>Non</v>
          </cell>
          <cell r="JS148" t="str">
            <v>Pas de garçons de cet âge dans le ménage</v>
          </cell>
          <cell r="JT148" t="str">
            <v>Pas de filles de cet âge dans le ménage</v>
          </cell>
          <cell r="JU148" t="str">
            <v>Certains mais pas tous</v>
          </cell>
          <cell r="JV148" t="str">
            <v>Certaines mais pas toutes</v>
          </cell>
          <cell r="JZ148" t="str">
            <v>Manque de moyens pour payer l’école</v>
          </cell>
          <cell r="KD148">
            <v>1</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V148">
            <v>1</v>
          </cell>
          <cell r="KW148">
            <v>0</v>
          </cell>
          <cell r="KX148">
            <v>1</v>
          </cell>
          <cell r="KY148">
            <v>0</v>
          </cell>
          <cell r="KZ148">
            <v>0</v>
          </cell>
          <cell r="LA148">
            <v>0</v>
          </cell>
          <cell r="LD148">
            <v>0</v>
          </cell>
          <cell r="LE148">
            <v>1</v>
          </cell>
          <cell r="LG148">
            <v>0</v>
          </cell>
          <cell r="LH148">
            <v>1</v>
          </cell>
          <cell r="LI148">
            <v>1</v>
          </cell>
          <cell r="LJ148">
            <v>0</v>
          </cell>
          <cell r="LK148">
            <v>0</v>
          </cell>
          <cell r="LL148">
            <v>0</v>
          </cell>
          <cell r="LM148">
            <v>0</v>
          </cell>
          <cell r="LN148">
            <v>0</v>
          </cell>
          <cell r="LQ148">
            <v>0</v>
          </cell>
          <cell r="LR148">
            <v>1</v>
          </cell>
          <cell r="LS148">
            <v>0</v>
          </cell>
          <cell r="LT148">
            <v>0</v>
          </cell>
          <cell r="LU148">
            <v>0</v>
          </cell>
          <cell r="LV148">
            <v>0</v>
          </cell>
          <cell r="LW148">
            <v>0</v>
          </cell>
          <cell r="LX148">
            <v>0</v>
          </cell>
          <cell r="LY148">
            <v>0</v>
          </cell>
          <cell r="LZ148">
            <v>0</v>
          </cell>
          <cell r="MA148">
            <v>0</v>
          </cell>
          <cell r="MB148">
            <v>0</v>
          </cell>
          <cell r="MC148">
            <v>0</v>
          </cell>
          <cell r="MD148">
            <v>0</v>
          </cell>
          <cell r="MG148">
            <v>0</v>
          </cell>
          <cell r="MH148">
            <v>0</v>
          </cell>
          <cell r="MI148">
            <v>1</v>
          </cell>
          <cell r="MJ148">
            <v>0</v>
          </cell>
          <cell r="MK148">
            <v>0</v>
          </cell>
          <cell r="ML148">
            <v>0</v>
          </cell>
          <cell r="MM148">
            <v>0</v>
          </cell>
          <cell r="MN148">
            <v>0</v>
          </cell>
          <cell r="MO148">
            <v>1</v>
          </cell>
          <cell r="MP148">
            <v>0</v>
          </cell>
          <cell r="MQ148">
            <v>0</v>
          </cell>
          <cell r="MR148">
            <v>0</v>
          </cell>
          <cell r="MS148">
            <v>0</v>
          </cell>
          <cell r="MT148">
            <v>0</v>
          </cell>
          <cell r="MU148">
            <v>0</v>
          </cell>
          <cell r="NH148">
            <v>1</v>
          </cell>
          <cell r="NN148">
            <v>3.5</v>
          </cell>
          <cell r="QR148">
            <v>15</v>
          </cell>
          <cell r="QS148">
            <v>25</v>
          </cell>
        </row>
        <row r="149">
          <cell r="F149" t="str">
            <v>Oui</v>
          </cell>
          <cell r="I149">
            <v>0</v>
          </cell>
          <cell r="AM149">
            <v>45200</v>
          </cell>
          <cell r="AN149" t="str">
            <v>Oui</v>
          </cell>
          <cell r="AQ149" t="str">
            <v>Résident / autochtone (pas déplacé depuis au moins 12 mois)</v>
          </cell>
          <cell r="AS149" t="str">
            <v>Oui</v>
          </cell>
          <cell r="BE149">
            <v>0</v>
          </cell>
          <cell r="BF149">
            <v>1</v>
          </cell>
          <cell r="BH149">
            <v>1</v>
          </cell>
          <cell r="BI149">
            <v>0</v>
          </cell>
          <cell r="BK149">
            <v>0</v>
          </cell>
          <cell r="BL149">
            <v>0</v>
          </cell>
          <cell r="BN149">
            <v>2</v>
          </cell>
          <cell r="BO149">
            <v>1</v>
          </cell>
          <cell r="BQ149">
            <v>0</v>
          </cell>
          <cell r="BR149">
            <v>0</v>
          </cell>
          <cell r="CC149">
            <v>5</v>
          </cell>
          <cell r="CF149">
            <v>5</v>
          </cell>
          <cell r="DE149" t="str">
            <v>Agriculture de subsistance</v>
          </cell>
          <cell r="DG149" t="str">
            <v>Oui</v>
          </cell>
          <cell r="DI149" t="str">
            <v>Non</v>
          </cell>
          <cell r="DJ149" t="str">
            <v>Les produits sur le marché sont trop chers pour le ménage</v>
          </cell>
          <cell r="DL149" t="str">
            <v>Non</v>
          </cell>
          <cell r="DO149">
            <v>1</v>
          </cell>
          <cell r="DP149">
            <v>0</v>
          </cell>
          <cell r="DQ149">
            <v>0</v>
          </cell>
          <cell r="DR149">
            <v>0</v>
          </cell>
          <cell r="DS149">
            <v>0</v>
          </cell>
          <cell r="DT149">
            <v>0</v>
          </cell>
          <cell r="DU149">
            <v>0</v>
          </cell>
          <cell r="DV149">
            <v>0</v>
          </cell>
          <cell r="DW149">
            <v>0</v>
          </cell>
          <cell r="DX149">
            <v>0</v>
          </cell>
          <cell r="DY149">
            <v>0</v>
          </cell>
          <cell r="DZ149">
            <v>0</v>
          </cell>
          <cell r="EA149">
            <v>1</v>
          </cell>
          <cell r="EB149">
            <v>0</v>
          </cell>
          <cell r="EC149">
            <v>0</v>
          </cell>
          <cell r="ED149">
            <v>0</v>
          </cell>
          <cell r="EF149">
            <v>0</v>
          </cell>
          <cell r="EI149">
            <v>2</v>
          </cell>
          <cell r="EJ149">
            <v>2</v>
          </cell>
          <cell r="EK149">
            <v>2</v>
          </cell>
          <cell r="EL149">
            <v>2</v>
          </cell>
          <cell r="FP149" t="str">
            <v>Sur une parcelle ou un abri qui lui appartient</v>
          </cell>
          <cell r="FR149" t="str">
            <v>Maison (construction non-durable délabrée)</v>
          </cell>
          <cell r="FU149" t="str">
            <v>Non</v>
          </cell>
          <cell r="GE149" t="str">
            <v>Non</v>
          </cell>
          <cell r="GH149" t="str">
            <v>Source non-améliorée (c'est à dire non-protégée de l'extérieur, p.ex. puits creusé non-couvert/traditionnel, source naturelle non-aménagée, etc.)</v>
          </cell>
          <cell r="GK149" t="str">
            <v>Oui</v>
          </cell>
          <cell r="GL149" t="str">
            <v>Oui</v>
          </cell>
          <cell r="GM149" t="str">
            <v>Oui</v>
          </cell>
          <cell r="GN149" t="str">
            <v>Oui</v>
          </cell>
          <cell r="GO149" t="str">
            <v>Moins de 30 minutes</v>
          </cell>
          <cell r="GQ149">
            <v>0</v>
          </cell>
          <cell r="GR149">
            <v>0</v>
          </cell>
          <cell r="GS149">
            <v>0</v>
          </cell>
          <cell r="GT149">
            <v>0</v>
          </cell>
          <cell r="GU149">
            <v>0</v>
          </cell>
          <cell r="GV149">
            <v>0</v>
          </cell>
          <cell r="GW149">
            <v>0</v>
          </cell>
          <cell r="GX149">
            <v>0</v>
          </cell>
          <cell r="GY149">
            <v>1</v>
          </cell>
          <cell r="GZ149">
            <v>0</v>
          </cell>
          <cell r="HA149">
            <v>0</v>
          </cell>
          <cell r="HB149">
            <v>0</v>
          </cell>
          <cell r="HM149" t="str">
            <v>Non</v>
          </cell>
          <cell r="HO149" t="str">
            <v>Installation sanitaire non-améliorée (c’est-à-dire qui n'empêchent pas le contact extérieur avec les excréments, p.ex. latrine à fosse ouverte/sans dalle, latrines traditionnelles, etc.)</v>
          </cell>
          <cell r="HQ149" t="str">
            <v>Non</v>
          </cell>
          <cell r="HR149" t="str">
            <v>Oui</v>
          </cell>
          <cell r="HU149" t="str">
            <v>Structure de santé (centre, clinique, hôpital, etc.)</v>
          </cell>
          <cell r="HW149" t="str">
            <v>Structure de santé (centre, clinique, hôpital, etc.)</v>
          </cell>
          <cell r="HY149" t="str">
            <v>Moins de 1 heure</v>
          </cell>
          <cell r="HZ149" t="str">
            <v>Non</v>
          </cell>
          <cell r="IB149" t="str">
            <v>Oui</v>
          </cell>
          <cell r="IC149" t="str">
            <v>Oui</v>
          </cell>
          <cell r="ID149" t="str">
            <v>Non</v>
          </cell>
          <cell r="IG149" t="str">
            <v>Non</v>
          </cell>
          <cell r="II149" t="str">
            <v>Oui</v>
          </cell>
          <cell r="IK149">
            <v>0</v>
          </cell>
          <cell r="IL149">
            <v>1</v>
          </cell>
          <cell r="IM149">
            <v>0</v>
          </cell>
          <cell r="IO149">
            <v>0</v>
          </cell>
          <cell r="IP149">
            <v>0</v>
          </cell>
          <cell r="IQ149">
            <v>0</v>
          </cell>
          <cell r="IR149">
            <v>0</v>
          </cell>
          <cell r="IS149">
            <v>1</v>
          </cell>
          <cell r="IT149">
            <v>0</v>
          </cell>
          <cell r="IU149">
            <v>0</v>
          </cell>
          <cell r="IW149">
            <v>0</v>
          </cell>
          <cell r="IX149">
            <v>0</v>
          </cell>
          <cell r="IY149">
            <v>0</v>
          </cell>
          <cell r="IZ149">
            <v>0</v>
          </cell>
          <cell r="JA149">
            <v>0</v>
          </cell>
          <cell r="JB149">
            <v>1</v>
          </cell>
          <cell r="JC149">
            <v>0</v>
          </cell>
          <cell r="JE149">
            <v>0</v>
          </cell>
          <cell r="JF149">
            <v>0</v>
          </cell>
          <cell r="JG149">
            <v>0</v>
          </cell>
          <cell r="JH149">
            <v>0</v>
          </cell>
          <cell r="JI149">
            <v>1</v>
          </cell>
          <cell r="JJ149">
            <v>0</v>
          </cell>
          <cell r="JK149">
            <v>0</v>
          </cell>
          <cell r="JL149">
            <v>1</v>
          </cell>
          <cell r="JO149" t="str">
            <v>Moins de 1 heure</v>
          </cell>
          <cell r="JP149" t="str">
            <v>Non</v>
          </cell>
          <cell r="KD149">
            <v>1</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V149">
            <v>1</v>
          </cell>
          <cell r="KW149">
            <v>0</v>
          </cell>
          <cell r="KX149">
            <v>0</v>
          </cell>
          <cell r="KY149">
            <v>1</v>
          </cell>
          <cell r="KZ149">
            <v>1</v>
          </cell>
          <cell r="LA149">
            <v>0</v>
          </cell>
          <cell r="LD149">
            <v>0</v>
          </cell>
          <cell r="LE149">
            <v>0</v>
          </cell>
          <cell r="LG149">
            <v>0</v>
          </cell>
          <cell r="LH149">
            <v>1</v>
          </cell>
          <cell r="LI149">
            <v>0</v>
          </cell>
          <cell r="LJ149">
            <v>0</v>
          </cell>
          <cell r="LK149">
            <v>0</v>
          </cell>
          <cell r="LL149">
            <v>0</v>
          </cell>
          <cell r="LM149">
            <v>0</v>
          </cell>
          <cell r="LN149">
            <v>0</v>
          </cell>
          <cell r="LQ149">
            <v>0</v>
          </cell>
          <cell r="LR149">
            <v>1</v>
          </cell>
          <cell r="LS149">
            <v>0</v>
          </cell>
          <cell r="LT149">
            <v>0</v>
          </cell>
          <cell r="LU149">
            <v>0</v>
          </cell>
          <cell r="LV149">
            <v>0</v>
          </cell>
          <cell r="LW149">
            <v>1</v>
          </cell>
          <cell r="LX149">
            <v>0</v>
          </cell>
          <cell r="LY149">
            <v>0</v>
          </cell>
          <cell r="LZ149">
            <v>0</v>
          </cell>
          <cell r="MA149">
            <v>0</v>
          </cell>
          <cell r="MB149">
            <v>0</v>
          </cell>
          <cell r="MC149">
            <v>0</v>
          </cell>
          <cell r="MD149">
            <v>0</v>
          </cell>
          <cell r="MG149">
            <v>0</v>
          </cell>
          <cell r="MH149">
            <v>1</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NH149">
            <v>1</v>
          </cell>
          <cell r="NN149">
            <v>3.7</v>
          </cell>
          <cell r="QR149">
            <v>22</v>
          </cell>
          <cell r="QS149">
            <v>23</v>
          </cell>
        </row>
        <row r="150">
          <cell r="F150" t="str">
            <v>Oui</v>
          </cell>
          <cell r="I150">
            <v>0</v>
          </cell>
          <cell r="AM150">
            <v>45139</v>
          </cell>
          <cell r="AN150" t="str">
            <v>Oui</v>
          </cell>
          <cell r="AQ150" t="str">
            <v>Déplacé interne</v>
          </cell>
          <cell r="BE150">
            <v>0</v>
          </cell>
          <cell r="BF150">
            <v>0</v>
          </cell>
          <cell r="BH150">
            <v>0</v>
          </cell>
          <cell r="BI150">
            <v>0</v>
          </cell>
          <cell r="BK150">
            <v>1</v>
          </cell>
          <cell r="BL150">
            <v>1</v>
          </cell>
          <cell r="BN150">
            <v>0</v>
          </cell>
          <cell r="BO150">
            <v>1</v>
          </cell>
          <cell r="BQ150">
            <v>0</v>
          </cell>
          <cell r="BR150">
            <v>0</v>
          </cell>
          <cell r="CC150">
            <v>3</v>
          </cell>
          <cell r="CF150">
            <v>3</v>
          </cell>
          <cell r="DE150" t="str">
            <v>Travail journalier</v>
          </cell>
          <cell r="DG150" t="str">
            <v>Non</v>
          </cell>
          <cell r="DI150" t="str">
            <v>Non</v>
          </cell>
          <cell r="DJ150" t="str">
            <v>Le marché n'est pas situé à distance de marche / est trop loin</v>
          </cell>
          <cell r="DL150" t="str">
            <v>Non</v>
          </cell>
          <cell r="DO150">
            <v>0</v>
          </cell>
          <cell r="DP150">
            <v>0</v>
          </cell>
          <cell r="DQ150">
            <v>1</v>
          </cell>
          <cell r="DR150">
            <v>0</v>
          </cell>
          <cell r="DS150">
            <v>1</v>
          </cell>
          <cell r="DT150">
            <v>0</v>
          </cell>
          <cell r="DU150">
            <v>0</v>
          </cell>
          <cell r="DV150">
            <v>0</v>
          </cell>
          <cell r="DW150">
            <v>0</v>
          </cell>
          <cell r="DX150">
            <v>0</v>
          </cell>
          <cell r="DY150">
            <v>0</v>
          </cell>
          <cell r="DZ150">
            <v>0</v>
          </cell>
          <cell r="EA150">
            <v>0</v>
          </cell>
          <cell r="EB150">
            <v>0</v>
          </cell>
          <cell r="EC150">
            <v>0</v>
          </cell>
          <cell r="ED150">
            <v>0</v>
          </cell>
          <cell r="EF150">
            <v>0</v>
          </cell>
          <cell r="EI150">
            <v>1</v>
          </cell>
          <cell r="EJ150">
            <v>1</v>
          </cell>
          <cell r="EK150">
            <v>2</v>
          </cell>
          <cell r="EL150">
            <v>2</v>
          </cell>
          <cell r="FP150" t="str">
            <v>En famille d'accueil</v>
          </cell>
          <cell r="FR150" t="str">
            <v>Maison (construction durable)</v>
          </cell>
          <cell r="FU150" t="str">
            <v>Non</v>
          </cell>
          <cell r="GE150" t="str">
            <v>Non</v>
          </cell>
          <cell r="GH150" t="str">
            <v>Source améliorée (c'est-à-dire protégée de l'extérieur, p.ex. eau courante/robinet, puits creusé couvert, puits à pompe/forage, camion-citerne/charrette avec citerne, Kiosque/échoppe/boutique à eau, eau en bouteille; eau en sachet, etc. et eau de pluie)</v>
          </cell>
          <cell r="GK150" t="str">
            <v>Oui</v>
          </cell>
          <cell r="GL150" t="str">
            <v>Oui</v>
          </cell>
          <cell r="GM150" t="str">
            <v>Oui</v>
          </cell>
          <cell r="GN150" t="str">
            <v>Oui</v>
          </cell>
          <cell r="GO150" t="str">
            <v>De 31 minutes à 2 heures</v>
          </cell>
          <cell r="GQ150">
            <v>0</v>
          </cell>
          <cell r="GR150">
            <v>0</v>
          </cell>
          <cell r="GS150">
            <v>0</v>
          </cell>
          <cell r="GT150">
            <v>0</v>
          </cell>
          <cell r="GU150">
            <v>0</v>
          </cell>
          <cell r="GV150">
            <v>0</v>
          </cell>
          <cell r="GW150">
            <v>0</v>
          </cell>
          <cell r="GX150">
            <v>0</v>
          </cell>
          <cell r="GY150">
            <v>1</v>
          </cell>
          <cell r="GZ150">
            <v>0</v>
          </cell>
          <cell r="HA150">
            <v>0</v>
          </cell>
          <cell r="HB150">
            <v>0</v>
          </cell>
          <cell r="HM150" t="str">
            <v>Non</v>
          </cell>
          <cell r="HO150" t="str">
            <v>Installation sanitaire non-améliorée (c’est-à-dire qui n'empêchent pas le contact extérieur avec les excréments, p.ex. latrine à fosse ouverte/sans dalle, latrines traditionnelles, etc.)</v>
          </cell>
          <cell r="HQ150" t="str">
            <v>Non</v>
          </cell>
          <cell r="HR150" t="str">
            <v>Non</v>
          </cell>
          <cell r="HU150" t="str">
            <v>Structure de santé (centre, clinique, hôpital, etc.)</v>
          </cell>
          <cell r="HW150" t="str">
            <v>Structure de santé (centre, clinique, hôpital, etc.)</v>
          </cell>
          <cell r="HY150" t="str">
            <v>Entre 1 heure et 2 heures</v>
          </cell>
          <cell r="HZ150" t="str">
            <v>Non</v>
          </cell>
          <cell r="IG150" t="str">
            <v>Non</v>
          </cell>
          <cell r="II150" t="str">
            <v>Non</v>
          </cell>
          <cell r="IO150">
            <v>0</v>
          </cell>
          <cell r="IP150">
            <v>0</v>
          </cell>
          <cell r="IQ150">
            <v>1</v>
          </cell>
          <cell r="IR150">
            <v>0</v>
          </cell>
          <cell r="IS150">
            <v>0</v>
          </cell>
          <cell r="IT150">
            <v>0</v>
          </cell>
          <cell r="IU150">
            <v>0</v>
          </cell>
          <cell r="IW150">
            <v>1</v>
          </cell>
          <cell r="IX150">
            <v>0</v>
          </cell>
          <cell r="IY150">
            <v>0</v>
          </cell>
          <cell r="IZ150">
            <v>1</v>
          </cell>
          <cell r="JA150">
            <v>0</v>
          </cell>
          <cell r="JB150">
            <v>0</v>
          </cell>
          <cell r="JC150">
            <v>0</v>
          </cell>
          <cell r="JE150">
            <v>0</v>
          </cell>
          <cell r="JF150">
            <v>0</v>
          </cell>
          <cell r="JG150">
            <v>1</v>
          </cell>
          <cell r="JH150">
            <v>0</v>
          </cell>
          <cell r="JI150">
            <v>0</v>
          </cell>
          <cell r="JJ150">
            <v>0</v>
          </cell>
          <cell r="JK150">
            <v>0</v>
          </cell>
          <cell r="JL150">
            <v>0</v>
          </cell>
          <cell r="JO150" t="str">
            <v>Moins de 1 heure</v>
          </cell>
          <cell r="JP150" t="str">
            <v>Non</v>
          </cell>
          <cell r="JS150" t="str">
            <v>Pas de garçons de cet âge dans le ménage</v>
          </cell>
          <cell r="JT150" t="str">
            <v>Pas de filles de cet âge dans le ménage</v>
          </cell>
          <cell r="JU150" t="str">
            <v>Certains mais pas tous</v>
          </cell>
          <cell r="JV150" t="str">
            <v>Certaines mais pas toutes</v>
          </cell>
          <cell r="JZ150" t="str">
            <v>Interruption suite à un déplacement / retour</v>
          </cell>
          <cell r="KD150">
            <v>1</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V150">
            <v>1</v>
          </cell>
          <cell r="KW150">
            <v>0</v>
          </cell>
          <cell r="KX150">
            <v>1</v>
          </cell>
          <cell r="KY150">
            <v>0</v>
          </cell>
          <cell r="KZ150">
            <v>0</v>
          </cell>
          <cell r="LA150">
            <v>0</v>
          </cell>
          <cell r="LD150">
            <v>0</v>
          </cell>
          <cell r="LE150">
            <v>1</v>
          </cell>
          <cell r="LG150">
            <v>0</v>
          </cell>
          <cell r="LH150">
            <v>0</v>
          </cell>
          <cell r="LI150">
            <v>0</v>
          </cell>
          <cell r="LJ150">
            <v>0</v>
          </cell>
          <cell r="LK150">
            <v>0</v>
          </cell>
          <cell r="LL150">
            <v>0</v>
          </cell>
          <cell r="LM150">
            <v>0</v>
          </cell>
          <cell r="LN150">
            <v>0</v>
          </cell>
          <cell r="LQ150">
            <v>0</v>
          </cell>
          <cell r="LR150">
            <v>1</v>
          </cell>
          <cell r="LS150">
            <v>0</v>
          </cell>
          <cell r="LT150">
            <v>0</v>
          </cell>
          <cell r="LU150">
            <v>0</v>
          </cell>
          <cell r="LV150">
            <v>0</v>
          </cell>
          <cell r="LW150">
            <v>0</v>
          </cell>
          <cell r="LX150">
            <v>0</v>
          </cell>
          <cell r="LY150">
            <v>0</v>
          </cell>
          <cell r="LZ150">
            <v>0</v>
          </cell>
          <cell r="MA150">
            <v>0</v>
          </cell>
          <cell r="MB150">
            <v>0</v>
          </cell>
          <cell r="MC150">
            <v>0</v>
          </cell>
          <cell r="MD150">
            <v>0</v>
          </cell>
          <cell r="MG150">
            <v>0</v>
          </cell>
          <cell r="MH150">
            <v>1</v>
          </cell>
          <cell r="MI150">
            <v>1</v>
          </cell>
          <cell r="MJ150">
            <v>0</v>
          </cell>
          <cell r="MK150">
            <v>0</v>
          </cell>
          <cell r="ML150">
            <v>0</v>
          </cell>
          <cell r="MM150">
            <v>0</v>
          </cell>
          <cell r="MN150">
            <v>0</v>
          </cell>
          <cell r="MO150">
            <v>0</v>
          </cell>
          <cell r="MP150">
            <v>0</v>
          </cell>
          <cell r="MQ150">
            <v>0</v>
          </cell>
          <cell r="MR150">
            <v>0</v>
          </cell>
          <cell r="MS150">
            <v>0</v>
          </cell>
          <cell r="MT150">
            <v>0</v>
          </cell>
          <cell r="MU150">
            <v>0</v>
          </cell>
          <cell r="NH150">
            <v>1</v>
          </cell>
          <cell r="NN150">
            <v>1.2</v>
          </cell>
          <cell r="QR150">
            <v>19</v>
          </cell>
          <cell r="QS150">
            <v>29</v>
          </cell>
        </row>
        <row r="151">
          <cell r="F151" t="str">
            <v>Oui</v>
          </cell>
          <cell r="I151">
            <v>0</v>
          </cell>
          <cell r="AM151">
            <v>45139</v>
          </cell>
          <cell r="AN151" t="str">
            <v>Oui</v>
          </cell>
          <cell r="AQ151" t="str">
            <v>Déplacé interne</v>
          </cell>
          <cell r="BE151">
            <v>0</v>
          </cell>
          <cell r="BF151">
            <v>0</v>
          </cell>
          <cell r="BH151">
            <v>0</v>
          </cell>
          <cell r="BI151">
            <v>0</v>
          </cell>
          <cell r="BK151">
            <v>0</v>
          </cell>
          <cell r="BL151">
            <v>0</v>
          </cell>
          <cell r="BN151">
            <v>1</v>
          </cell>
          <cell r="BO151">
            <v>0</v>
          </cell>
          <cell r="BQ151">
            <v>0</v>
          </cell>
          <cell r="BR151">
            <v>0</v>
          </cell>
          <cell r="CC151">
            <v>1</v>
          </cell>
          <cell r="CF151">
            <v>1</v>
          </cell>
          <cell r="DE151" t="str">
            <v>Travail journalier</v>
          </cell>
          <cell r="DG151" t="str">
            <v>Non</v>
          </cell>
          <cell r="DI151" t="str">
            <v>Non</v>
          </cell>
          <cell r="DJ151" t="str">
            <v>Le marché n'est pas situé à distance de marche / est trop loin</v>
          </cell>
          <cell r="DL151" t="str">
            <v>Non</v>
          </cell>
          <cell r="DO151">
            <v>0</v>
          </cell>
          <cell r="DP151">
            <v>0</v>
          </cell>
          <cell r="DQ151">
            <v>1</v>
          </cell>
          <cell r="DR151">
            <v>0</v>
          </cell>
          <cell r="DS151">
            <v>1</v>
          </cell>
          <cell r="DT151">
            <v>0</v>
          </cell>
          <cell r="DU151">
            <v>0</v>
          </cell>
          <cell r="DV151">
            <v>0</v>
          </cell>
          <cell r="DW151">
            <v>0</v>
          </cell>
          <cell r="DX151">
            <v>0</v>
          </cell>
          <cell r="DY151">
            <v>0</v>
          </cell>
          <cell r="DZ151">
            <v>0</v>
          </cell>
          <cell r="EA151">
            <v>0</v>
          </cell>
          <cell r="EB151">
            <v>0</v>
          </cell>
          <cell r="EC151">
            <v>0</v>
          </cell>
          <cell r="ED151">
            <v>0</v>
          </cell>
          <cell r="EF151">
            <v>0</v>
          </cell>
          <cell r="EI151">
            <v>1</v>
          </cell>
          <cell r="EJ151">
            <v>0</v>
          </cell>
          <cell r="FP151" t="str">
            <v>En famille d'accueil</v>
          </cell>
          <cell r="FR151" t="str">
            <v>Maison (construction durable)</v>
          </cell>
          <cell r="FU151" t="str">
            <v>Non</v>
          </cell>
          <cell r="GE151" t="str">
            <v>Non</v>
          </cell>
          <cell r="GH151" t="str">
            <v>Source améliorée (c'est-à-dire protégée de l'extérieur, p.ex. eau courante/robinet, puits creusé couvert, puits à pompe/forage, camion-citerne/charrette avec citerne, Kiosque/échoppe/boutique à eau, eau en bouteille; eau en sachet, etc. et eau de pluie)</v>
          </cell>
          <cell r="GK151" t="str">
            <v>Oui</v>
          </cell>
          <cell r="GL151" t="str">
            <v>Oui</v>
          </cell>
          <cell r="GM151" t="str">
            <v>Oui</v>
          </cell>
          <cell r="GN151" t="str">
            <v>Oui</v>
          </cell>
          <cell r="GO151" t="str">
            <v>De 31 minutes à 2 heures</v>
          </cell>
          <cell r="GQ151">
            <v>0</v>
          </cell>
          <cell r="GR151">
            <v>0</v>
          </cell>
          <cell r="GS151">
            <v>0</v>
          </cell>
          <cell r="GT151">
            <v>0</v>
          </cell>
          <cell r="GU151">
            <v>0</v>
          </cell>
          <cell r="GV151">
            <v>0</v>
          </cell>
          <cell r="GW151">
            <v>0</v>
          </cell>
          <cell r="GX151">
            <v>0</v>
          </cell>
          <cell r="GY151">
            <v>1</v>
          </cell>
          <cell r="GZ151">
            <v>0</v>
          </cell>
          <cell r="HA151">
            <v>0</v>
          </cell>
          <cell r="HB151">
            <v>0</v>
          </cell>
          <cell r="HM151" t="str">
            <v>Non</v>
          </cell>
          <cell r="HO151" t="str">
            <v>Installation sanitaire non-améliorée (c’est-à-dire qui n'empêchent pas le contact extérieur avec les excréments, p.ex. latrine à fosse ouverte/sans dalle, latrines traditionnelles, etc.)</v>
          </cell>
          <cell r="HQ151" t="str">
            <v>Non</v>
          </cell>
          <cell r="HR151" t="str">
            <v>Non</v>
          </cell>
          <cell r="HU151" t="str">
            <v>Structure de santé (centre, clinique, hôpital, etc.)</v>
          </cell>
          <cell r="HW151" t="str">
            <v>Structure de santé (centre, clinique, hôpital, etc.)</v>
          </cell>
          <cell r="HY151" t="str">
            <v>Entre 1 heure et 2 heures</v>
          </cell>
          <cell r="HZ151" t="str">
            <v>Non</v>
          </cell>
          <cell r="IG151" t="str">
            <v>Non</v>
          </cell>
          <cell r="II151" t="str">
            <v>Non</v>
          </cell>
          <cell r="IO151">
            <v>0</v>
          </cell>
          <cell r="IP151">
            <v>0</v>
          </cell>
          <cell r="IQ151">
            <v>1</v>
          </cell>
          <cell r="IR151">
            <v>0</v>
          </cell>
          <cell r="IS151">
            <v>0</v>
          </cell>
          <cell r="IT151">
            <v>0</v>
          </cell>
          <cell r="IU151">
            <v>0</v>
          </cell>
          <cell r="JE151">
            <v>0</v>
          </cell>
          <cell r="JF151">
            <v>1</v>
          </cell>
          <cell r="JG151">
            <v>0</v>
          </cell>
          <cell r="JH151">
            <v>0</v>
          </cell>
          <cell r="JI151">
            <v>0</v>
          </cell>
          <cell r="JJ151">
            <v>0</v>
          </cell>
          <cell r="JK151">
            <v>0</v>
          </cell>
          <cell r="JL151">
            <v>0</v>
          </cell>
          <cell r="JO151" t="str">
            <v>Moins de 1 heure</v>
          </cell>
          <cell r="JP151" t="str">
            <v>Non</v>
          </cell>
          <cell r="KD151">
            <v>1</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V151">
            <v>1</v>
          </cell>
          <cell r="KW151">
            <v>0</v>
          </cell>
          <cell r="KX151">
            <v>1</v>
          </cell>
          <cell r="KY151">
            <v>0</v>
          </cell>
          <cell r="KZ151">
            <v>0</v>
          </cell>
          <cell r="LA151">
            <v>0</v>
          </cell>
          <cell r="LD151">
            <v>0</v>
          </cell>
          <cell r="LE151">
            <v>1</v>
          </cell>
          <cell r="LG151">
            <v>0</v>
          </cell>
          <cell r="LH151">
            <v>0</v>
          </cell>
          <cell r="LI151">
            <v>0</v>
          </cell>
          <cell r="LJ151">
            <v>0</v>
          </cell>
          <cell r="LK151">
            <v>0</v>
          </cell>
          <cell r="LL151">
            <v>0</v>
          </cell>
          <cell r="LM151">
            <v>0</v>
          </cell>
          <cell r="LN151">
            <v>0</v>
          </cell>
          <cell r="LQ151">
            <v>0</v>
          </cell>
          <cell r="LR151">
            <v>1</v>
          </cell>
          <cell r="LS151">
            <v>0</v>
          </cell>
          <cell r="LT151">
            <v>0</v>
          </cell>
          <cell r="LU151">
            <v>0</v>
          </cell>
          <cell r="LV151">
            <v>0</v>
          </cell>
          <cell r="LW151">
            <v>0</v>
          </cell>
          <cell r="LX151">
            <v>0</v>
          </cell>
          <cell r="LY151">
            <v>0</v>
          </cell>
          <cell r="LZ151">
            <v>0</v>
          </cell>
          <cell r="MA151">
            <v>0</v>
          </cell>
          <cell r="MB151">
            <v>0</v>
          </cell>
          <cell r="MC151">
            <v>0</v>
          </cell>
          <cell r="MD151">
            <v>0</v>
          </cell>
          <cell r="MG151">
            <v>0</v>
          </cell>
          <cell r="MH151">
            <v>1</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NH151">
            <v>1</v>
          </cell>
          <cell r="NN151">
            <v>1</v>
          </cell>
          <cell r="QR151">
            <v>23</v>
          </cell>
          <cell r="QS151">
            <v>24</v>
          </cell>
        </row>
        <row r="152">
          <cell r="F152" t="str">
            <v>Oui</v>
          </cell>
          <cell r="I152">
            <v>0</v>
          </cell>
          <cell r="AM152">
            <v>45170</v>
          </cell>
          <cell r="AN152" t="str">
            <v>Oui</v>
          </cell>
          <cell r="AQ152" t="str">
            <v>Déplacé interne</v>
          </cell>
          <cell r="BE152">
            <v>0</v>
          </cell>
          <cell r="BF152">
            <v>0</v>
          </cell>
          <cell r="BH152">
            <v>0</v>
          </cell>
          <cell r="BI152">
            <v>0</v>
          </cell>
          <cell r="BK152">
            <v>2</v>
          </cell>
          <cell r="BL152">
            <v>1</v>
          </cell>
          <cell r="BN152">
            <v>1</v>
          </cell>
          <cell r="BO152">
            <v>1</v>
          </cell>
          <cell r="BQ152">
            <v>0</v>
          </cell>
          <cell r="BR152">
            <v>0</v>
          </cell>
          <cell r="CC152">
            <v>5</v>
          </cell>
          <cell r="CF152">
            <v>5</v>
          </cell>
          <cell r="DE152" t="str">
            <v>Travail journalier</v>
          </cell>
          <cell r="DG152" t="str">
            <v>Non</v>
          </cell>
          <cell r="DI152" t="str">
            <v>Oui</v>
          </cell>
          <cell r="DL152" t="str">
            <v>Non</v>
          </cell>
          <cell r="DO152">
            <v>0</v>
          </cell>
          <cell r="DP152">
            <v>0</v>
          </cell>
          <cell r="DQ152">
            <v>0</v>
          </cell>
          <cell r="DR152">
            <v>0</v>
          </cell>
          <cell r="DS152">
            <v>1</v>
          </cell>
          <cell r="DT152">
            <v>0</v>
          </cell>
          <cell r="DU152">
            <v>0</v>
          </cell>
          <cell r="DV152">
            <v>0</v>
          </cell>
          <cell r="DW152">
            <v>0</v>
          </cell>
          <cell r="DX152">
            <v>0</v>
          </cell>
          <cell r="DY152">
            <v>0</v>
          </cell>
          <cell r="DZ152">
            <v>0</v>
          </cell>
          <cell r="EA152">
            <v>0</v>
          </cell>
          <cell r="EB152">
            <v>0</v>
          </cell>
          <cell r="EC152">
            <v>0</v>
          </cell>
          <cell r="ED152">
            <v>0</v>
          </cell>
          <cell r="EF152">
            <v>0</v>
          </cell>
          <cell r="EI152">
            <v>1</v>
          </cell>
          <cell r="EJ152">
            <v>1</v>
          </cell>
          <cell r="EK152">
            <v>1</v>
          </cell>
          <cell r="EL152">
            <v>1</v>
          </cell>
          <cell r="FP152" t="str">
            <v>En famille d'accueil</v>
          </cell>
          <cell r="FR152" t="str">
            <v>Abri d'urgence (non-durable, construit à partir des matériaux disponibles en urgence)</v>
          </cell>
          <cell r="FU152" t="str">
            <v>Non</v>
          </cell>
          <cell r="GE152" t="str">
            <v>Non</v>
          </cell>
          <cell r="GH152" t="str">
            <v>Source améliorée (c'est-à-dire protégée de l'extérieur, p.ex. eau courante/robinet, puits creusé couvert, puits à pompe/forage, camion-citerne/charrette avec citerne, Kiosque/échoppe/boutique à eau, eau en bouteille; eau en sachet, etc. et eau de pluie)</v>
          </cell>
          <cell r="GK152" t="str">
            <v>Oui</v>
          </cell>
          <cell r="GL152" t="str">
            <v>Oui</v>
          </cell>
          <cell r="GM152" t="str">
            <v>Oui</v>
          </cell>
          <cell r="GN152" t="str">
            <v>Oui</v>
          </cell>
          <cell r="GO152" t="str">
            <v>De 31 minutes à 2 heures</v>
          </cell>
          <cell r="GQ152">
            <v>0</v>
          </cell>
          <cell r="GR152">
            <v>0</v>
          </cell>
          <cell r="GS152">
            <v>0</v>
          </cell>
          <cell r="GT152">
            <v>0</v>
          </cell>
          <cell r="GU152">
            <v>0</v>
          </cell>
          <cell r="GV152">
            <v>0</v>
          </cell>
          <cell r="GW152">
            <v>0</v>
          </cell>
          <cell r="GX152">
            <v>0</v>
          </cell>
          <cell r="GY152">
            <v>1</v>
          </cell>
          <cell r="GZ152">
            <v>0</v>
          </cell>
          <cell r="HA152">
            <v>0</v>
          </cell>
          <cell r="HB152">
            <v>0</v>
          </cell>
          <cell r="HM152" t="str">
            <v>Non</v>
          </cell>
          <cell r="HO152" t="str">
            <v>Installation sanitaire non-améliorée (c’est-à-dire qui n'empêchent pas le contact extérieur avec les excréments, p.ex. latrine à fosse ouverte/sans dalle, latrines traditionnelles, etc.)</v>
          </cell>
          <cell r="HQ152" t="str">
            <v>Non</v>
          </cell>
          <cell r="HR152" t="str">
            <v>Non</v>
          </cell>
          <cell r="HU152" t="str">
            <v>Structure de santé (centre, clinique, hôpital, etc.)</v>
          </cell>
          <cell r="HW152" t="str">
            <v>Structure de santé (centre, clinique, hôpital, etc.)</v>
          </cell>
          <cell r="HY152" t="str">
            <v>Entre 1 heure et 2 heures</v>
          </cell>
          <cell r="HZ152" t="str">
            <v>Non</v>
          </cell>
          <cell r="IG152" t="str">
            <v>Non</v>
          </cell>
          <cell r="II152" t="str">
            <v>Non</v>
          </cell>
          <cell r="IO152">
            <v>0</v>
          </cell>
          <cell r="IP152">
            <v>0</v>
          </cell>
          <cell r="IQ152">
            <v>1</v>
          </cell>
          <cell r="IR152">
            <v>0</v>
          </cell>
          <cell r="IS152">
            <v>1</v>
          </cell>
          <cell r="IT152">
            <v>0</v>
          </cell>
          <cell r="IU152">
            <v>0</v>
          </cell>
          <cell r="IW152">
            <v>1</v>
          </cell>
          <cell r="IX152">
            <v>0</v>
          </cell>
          <cell r="IY152">
            <v>0</v>
          </cell>
          <cell r="IZ152">
            <v>1</v>
          </cell>
          <cell r="JA152">
            <v>0</v>
          </cell>
          <cell r="JB152">
            <v>0</v>
          </cell>
          <cell r="JC152">
            <v>0</v>
          </cell>
          <cell r="JE152">
            <v>0</v>
          </cell>
          <cell r="JF152">
            <v>0</v>
          </cell>
          <cell r="JG152">
            <v>1</v>
          </cell>
          <cell r="JH152">
            <v>0</v>
          </cell>
          <cell r="JI152">
            <v>0</v>
          </cell>
          <cell r="JJ152">
            <v>1</v>
          </cell>
          <cell r="JK152">
            <v>0</v>
          </cell>
          <cell r="JL152">
            <v>0</v>
          </cell>
          <cell r="JO152" t="str">
            <v>Au moins une heure</v>
          </cell>
          <cell r="JP152" t="str">
            <v>Non</v>
          </cell>
          <cell r="JS152" t="str">
            <v>Pas de garçons de cet âge dans le ménage</v>
          </cell>
          <cell r="JT152" t="str">
            <v>Pas de filles de cet âge dans le ménage</v>
          </cell>
          <cell r="JU152" t="str">
            <v>Tous</v>
          </cell>
          <cell r="JV152" t="str">
            <v>Toutes les filles de cet âge</v>
          </cell>
          <cell r="KD152">
            <v>1</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V152">
            <v>1</v>
          </cell>
          <cell r="KW152">
            <v>0</v>
          </cell>
          <cell r="KX152">
            <v>1</v>
          </cell>
          <cell r="KY152">
            <v>0</v>
          </cell>
          <cell r="KZ152">
            <v>0</v>
          </cell>
          <cell r="LA152">
            <v>0</v>
          </cell>
          <cell r="LD152">
            <v>0</v>
          </cell>
          <cell r="LE152">
            <v>0</v>
          </cell>
          <cell r="LG152">
            <v>0</v>
          </cell>
          <cell r="LH152">
            <v>0</v>
          </cell>
          <cell r="LI152">
            <v>1</v>
          </cell>
          <cell r="LJ152">
            <v>0</v>
          </cell>
          <cell r="LK152">
            <v>0</v>
          </cell>
          <cell r="LL152">
            <v>0</v>
          </cell>
          <cell r="LM152">
            <v>0</v>
          </cell>
          <cell r="LN152">
            <v>0</v>
          </cell>
          <cell r="LQ152">
            <v>0</v>
          </cell>
          <cell r="LR152">
            <v>1</v>
          </cell>
          <cell r="LS152">
            <v>0</v>
          </cell>
          <cell r="LT152">
            <v>0</v>
          </cell>
          <cell r="LU152">
            <v>0</v>
          </cell>
          <cell r="LV152">
            <v>0</v>
          </cell>
          <cell r="LW152">
            <v>0</v>
          </cell>
          <cell r="LX152">
            <v>0</v>
          </cell>
          <cell r="LY152">
            <v>0</v>
          </cell>
          <cell r="LZ152">
            <v>0</v>
          </cell>
          <cell r="MA152">
            <v>0</v>
          </cell>
          <cell r="MB152">
            <v>0</v>
          </cell>
          <cell r="MC152">
            <v>0</v>
          </cell>
          <cell r="MD152">
            <v>0</v>
          </cell>
          <cell r="MG152">
            <v>0</v>
          </cell>
          <cell r="MH152">
            <v>0</v>
          </cell>
          <cell r="MI152">
            <v>1</v>
          </cell>
          <cell r="MJ152">
            <v>0</v>
          </cell>
          <cell r="MK152">
            <v>0</v>
          </cell>
          <cell r="ML152">
            <v>0</v>
          </cell>
          <cell r="MM152">
            <v>0</v>
          </cell>
          <cell r="MN152">
            <v>0</v>
          </cell>
          <cell r="MO152">
            <v>0</v>
          </cell>
          <cell r="MP152">
            <v>0</v>
          </cell>
          <cell r="MQ152">
            <v>0</v>
          </cell>
          <cell r="MR152">
            <v>0</v>
          </cell>
          <cell r="MS152">
            <v>0</v>
          </cell>
          <cell r="MT152">
            <v>0</v>
          </cell>
          <cell r="MU152">
            <v>0</v>
          </cell>
          <cell r="NH152">
            <v>1</v>
          </cell>
          <cell r="NN152">
            <v>3.6</v>
          </cell>
          <cell r="QR152">
            <v>22</v>
          </cell>
          <cell r="QS152">
            <v>19</v>
          </cell>
        </row>
        <row r="153">
          <cell r="F153" t="str">
            <v>Oui</v>
          </cell>
          <cell r="I153">
            <v>0</v>
          </cell>
          <cell r="AM153">
            <v>45200</v>
          </cell>
          <cell r="AN153" t="str">
            <v>Oui</v>
          </cell>
          <cell r="AQ153" t="str">
            <v>Déplacé interne</v>
          </cell>
          <cell r="BE153">
            <v>0</v>
          </cell>
          <cell r="BF153">
            <v>0</v>
          </cell>
          <cell r="BH153">
            <v>1</v>
          </cell>
          <cell r="BI153">
            <v>1</v>
          </cell>
          <cell r="BK153">
            <v>0</v>
          </cell>
          <cell r="BL153">
            <v>0</v>
          </cell>
          <cell r="BN153">
            <v>1</v>
          </cell>
          <cell r="BO153">
            <v>1</v>
          </cell>
          <cell r="BQ153">
            <v>0</v>
          </cell>
          <cell r="BR153">
            <v>0</v>
          </cell>
          <cell r="CC153">
            <v>4</v>
          </cell>
          <cell r="CF153">
            <v>4</v>
          </cell>
          <cell r="DE153" t="str">
            <v>Travail journalier</v>
          </cell>
          <cell r="DG153" t="str">
            <v>Non</v>
          </cell>
          <cell r="DI153" t="str">
            <v>Non</v>
          </cell>
          <cell r="DJ153" t="str">
            <v>Le marché n'est pas situé à distance de marche / est trop loin</v>
          </cell>
          <cell r="DL153" t="str">
            <v>Non</v>
          </cell>
          <cell r="DO153">
            <v>0</v>
          </cell>
          <cell r="DP153">
            <v>0</v>
          </cell>
          <cell r="DQ153">
            <v>0</v>
          </cell>
          <cell r="DR153">
            <v>0</v>
          </cell>
          <cell r="DS153">
            <v>1</v>
          </cell>
          <cell r="DT153">
            <v>0</v>
          </cell>
          <cell r="DU153">
            <v>0</v>
          </cell>
          <cell r="DV153">
            <v>0</v>
          </cell>
          <cell r="DW153">
            <v>0</v>
          </cell>
          <cell r="DX153">
            <v>0</v>
          </cell>
          <cell r="DY153">
            <v>0</v>
          </cell>
          <cell r="DZ153">
            <v>0</v>
          </cell>
          <cell r="EA153">
            <v>0</v>
          </cell>
          <cell r="EB153">
            <v>0</v>
          </cell>
          <cell r="EC153">
            <v>0</v>
          </cell>
          <cell r="ED153">
            <v>0</v>
          </cell>
          <cell r="EF153">
            <v>0</v>
          </cell>
          <cell r="EI153">
            <v>1</v>
          </cell>
          <cell r="EJ153">
            <v>1</v>
          </cell>
          <cell r="FP153" t="str">
            <v>En famille d'accueil</v>
          </cell>
          <cell r="FR153" t="str">
            <v>Maison (construction non-durable délabrée)</v>
          </cell>
          <cell r="FU153" t="str">
            <v>Oui</v>
          </cell>
          <cell r="GE153" t="str">
            <v>Non</v>
          </cell>
          <cell r="GH153" t="str">
            <v>Source non-améliorée (c'est à dire non-protégée de l'extérieur, p.ex. puits creusé non-couvert/traditionnel, source naturelle non-aménagée, etc.)</v>
          </cell>
          <cell r="GK153" t="str">
            <v>Oui</v>
          </cell>
          <cell r="GL153" t="str">
            <v>Oui</v>
          </cell>
          <cell r="GM153" t="str">
            <v>Oui</v>
          </cell>
          <cell r="GN153" t="str">
            <v>Oui</v>
          </cell>
          <cell r="GO153" t="str">
            <v>De 31 minutes à 2 heures</v>
          </cell>
          <cell r="GQ153">
            <v>0</v>
          </cell>
          <cell r="GR153">
            <v>0</v>
          </cell>
          <cell r="GS153">
            <v>0</v>
          </cell>
          <cell r="GT153">
            <v>0</v>
          </cell>
          <cell r="GU153">
            <v>0</v>
          </cell>
          <cell r="GV153">
            <v>0</v>
          </cell>
          <cell r="GW153">
            <v>0</v>
          </cell>
          <cell r="GX153">
            <v>0</v>
          </cell>
          <cell r="GY153">
            <v>1</v>
          </cell>
          <cell r="GZ153">
            <v>0</v>
          </cell>
          <cell r="HA153">
            <v>0</v>
          </cell>
          <cell r="HB153">
            <v>0</v>
          </cell>
          <cell r="HM153" t="str">
            <v>Non</v>
          </cell>
          <cell r="HO153" t="str">
            <v>Installation sanitaire non-améliorée (c’est-à-dire qui n'empêchent pas le contact extérieur avec les excréments, p.ex. latrine à fosse ouverte/sans dalle, latrines traditionnelles, etc.)</v>
          </cell>
          <cell r="HQ153" t="str">
            <v>Non</v>
          </cell>
          <cell r="HR153" t="str">
            <v>Non</v>
          </cell>
          <cell r="HU153" t="str">
            <v>Structure de santé (centre, clinique, hôpital, etc.)</v>
          </cell>
          <cell r="HW153" t="str">
            <v>Structure de santé (centre, clinique, hôpital, etc.)</v>
          </cell>
          <cell r="HY153" t="str">
            <v>Plus d’une demi-journée / pas de centre de santé disponible</v>
          </cell>
          <cell r="HZ153" t="str">
            <v>Non</v>
          </cell>
          <cell r="IB153" t="str">
            <v>Oui</v>
          </cell>
          <cell r="IC153" t="str">
            <v>Oui</v>
          </cell>
          <cell r="ID153" t="str">
            <v>Non</v>
          </cell>
          <cell r="IG153" t="str">
            <v>Non</v>
          </cell>
          <cell r="II153" t="str">
            <v>Non</v>
          </cell>
          <cell r="IO153">
            <v>0</v>
          </cell>
          <cell r="IP153">
            <v>0</v>
          </cell>
          <cell r="IQ153">
            <v>1</v>
          </cell>
          <cell r="IR153">
            <v>0</v>
          </cell>
          <cell r="IS153">
            <v>1</v>
          </cell>
          <cell r="IT153">
            <v>0</v>
          </cell>
          <cell r="IU153">
            <v>0</v>
          </cell>
          <cell r="IW153">
            <v>1</v>
          </cell>
          <cell r="IX153">
            <v>0</v>
          </cell>
          <cell r="IY153">
            <v>0</v>
          </cell>
          <cell r="IZ153">
            <v>1</v>
          </cell>
          <cell r="JA153">
            <v>0</v>
          </cell>
          <cell r="JB153">
            <v>0</v>
          </cell>
          <cell r="JC153">
            <v>0</v>
          </cell>
          <cell r="JE153">
            <v>0</v>
          </cell>
          <cell r="JF153">
            <v>0</v>
          </cell>
          <cell r="JG153">
            <v>1</v>
          </cell>
          <cell r="JH153">
            <v>0</v>
          </cell>
          <cell r="JI153">
            <v>0</v>
          </cell>
          <cell r="JJ153">
            <v>0</v>
          </cell>
          <cell r="JK153">
            <v>0</v>
          </cell>
          <cell r="JL153">
            <v>0</v>
          </cell>
          <cell r="JO153" t="str">
            <v>Pas d’école primaire fonctionnelle</v>
          </cell>
          <cell r="KD153">
            <v>1</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V153">
            <v>1</v>
          </cell>
          <cell r="KW153">
            <v>0</v>
          </cell>
          <cell r="KX153">
            <v>1</v>
          </cell>
          <cell r="KY153">
            <v>0</v>
          </cell>
          <cell r="KZ153">
            <v>0</v>
          </cell>
          <cell r="LA153">
            <v>0</v>
          </cell>
          <cell r="LD153">
            <v>0</v>
          </cell>
          <cell r="LE153">
            <v>0</v>
          </cell>
          <cell r="LG153">
            <v>0</v>
          </cell>
          <cell r="LH153">
            <v>0</v>
          </cell>
          <cell r="LI153">
            <v>0</v>
          </cell>
          <cell r="LJ153">
            <v>0</v>
          </cell>
          <cell r="LK153">
            <v>0</v>
          </cell>
          <cell r="LL153">
            <v>0</v>
          </cell>
          <cell r="LM153">
            <v>0</v>
          </cell>
          <cell r="LN153">
            <v>0</v>
          </cell>
          <cell r="LQ153">
            <v>0</v>
          </cell>
          <cell r="LR153">
            <v>1</v>
          </cell>
          <cell r="LS153">
            <v>0</v>
          </cell>
          <cell r="LT153">
            <v>0</v>
          </cell>
          <cell r="LU153">
            <v>0</v>
          </cell>
          <cell r="LV153">
            <v>0</v>
          </cell>
          <cell r="LW153">
            <v>0</v>
          </cell>
          <cell r="LX153">
            <v>0</v>
          </cell>
          <cell r="LY153">
            <v>0</v>
          </cell>
          <cell r="LZ153">
            <v>0</v>
          </cell>
          <cell r="MA153">
            <v>0</v>
          </cell>
          <cell r="MB153">
            <v>0</v>
          </cell>
          <cell r="MC153">
            <v>0</v>
          </cell>
          <cell r="MD153">
            <v>0</v>
          </cell>
          <cell r="MG153">
            <v>0</v>
          </cell>
          <cell r="MH153">
            <v>0</v>
          </cell>
          <cell r="MI153">
            <v>1</v>
          </cell>
          <cell r="MJ153">
            <v>0</v>
          </cell>
          <cell r="MK153">
            <v>0</v>
          </cell>
          <cell r="ML153">
            <v>0</v>
          </cell>
          <cell r="MM153">
            <v>0</v>
          </cell>
          <cell r="MN153">
            <v>0</v>
          </cell>
          <cell r="MO153">
            <v>0</v>
          </cell>
          <cell r="MP153">
            <v>0</v>
          </cell>
          <cell r="MQ153">
            <v>0</v>
          </cell>
          <cell r="MR153">
            <v>0</v>
          </cell>
          <cell r="MS153">
            <v>0</v>
          </cell>
          <cell r="MT153">
            <v>0</v>
          </cell>
          <cell r="MU153">
            <v>0</v>
          </cell>
          <cell r="NH153">
            <v>1</v>
          </cell>
          <cell r="NN153">
            <v>3.2</v>
          </cell>
          <cell r="QR153">
            <v>22</v>
          </cell>
          <cell r="QS153">
            <v>27</v>
          </cell>
        </row>
        <row r="154">
          <cell r="F154" t="str">
            <v>Oui</v>
          </cell>
          <cell r="I154">
            <v>0</v>
          </cell>
          <cell r="AM154">
            <v>45170</v>
          </cell>
          <cell r="AN154" t="str">
            <v>Oui</v>
          </cell>
          <cell r="AQ154" t="str">
            <v>Déplacé interne</v>
          </cell>
          <cell r="BE154">
            <v>0</v>
          </cell>
          <cell r="BF154">
            <v>0</v>
          </cell>
          <cell r="BH154">
            <v>0</v>
          </cell>
          <cell r="BI154">
            <v>1</v>
          </cell>
          <cell r="BK154">
            <v>0</v>
          </cell>
          <cell r="BL154">
            <v>0</v>
          </cell>
          <cell r="BN154">
            <v>1</v>
          </cell>
          <cell r="BO154">
            <v>1</v>
          </cell>
          <cell r="BQ154">
            <v>0</v>
          </cell>
          <cell r="BR154">
            <v>0</v>
          </cell>
          <cell r="CC154">
            <v>3</v>
          </cell>
          <cell r="CF154">
            <v>3</v>
          </cell>
          <cell r="DE154" t="str">
            <v>Travail journalier</v>
          </cell>
          <cell r="DG154" t="str">
            <v>Non</v>
          </cell>
          <cell r="DI154" t="str">
            <v>Non</v>
          </cell>
          <cell r="DJ154" t="str">
            <v>Le marché n'est pas situé à distance de marche / est trop loin</v>
          </cell>
          <cell r="DL154" t="str">
            <v>Non</v>
          </cell>
          <cell r="DO154">
            <v>0</v>
          </cell>
          <cell r="DP154">
            <v>0</v>
          </cell>
          <cell r="DQ154">
            <v>0</v>
          </cell>
          <cell r="DR154">
            <v>0</v>
          </cell>
          <cell r="DS154">
            <v>1</v>
          </cell>
          <cell r="DT154">
            <v>0</v>
          </cell>
          <cell r="DU154">
            <v>0</v>
          </cell>
          <cell r="DV154">
            <v>0</v>
          </cell>
          <cell r="DW154">
            <v>0</v>
          </cell>
          <cell r="DX154">
            <v>0</v>
          </cell>
          <cell r="DY154">
            <v>0</v>
          </cell>
          <cell r="DZ154">
            <v>0</v>
          </cell>
          <cell r="EA154">
            <v>0</v>
          </cell>
          <cell r="EB154">
            <v>0</v>
          </cell>
          <cell r="EC154">
            <v>0</v>
          </cell>
          <cell r="ED154">
            <v>0</v>
          </cell>
          <cell r="EF154">
            <v>0</v>
          </cell>
          <cell r="EI154">
            <v>1</v>
          </cell>
          <cell r="EJ154">
            <v>1</v>
          </cell>
          <cell r="FP154" t="str">
            <v>En famille d'accueil</v>
          </cell>
          <cell r="FR154" t="str">
            <v>Maison (construction non-durable délabrée)</v>
          </cell>
          <cell r="FU154" t="str">
            <v>Non</v>
          </cell>
          <cell r="GE154" t="str">
            <v>Non</v>
          </cell>
          <cell r="GH154" t="str">
            <v>Source non-améliorée (c'est à dire non-protégée de l'extérieur, p.ex. puits creusé non-couvert/traditionnel, source naturelle non-aménagée, etc.)</v>
          </cell>
          <cell r="GK154" t="str">
            <v>Oui</v>
          </cell>
          <cell r="GL154" t="str">
            <v>Oui</v>
          </cell>
          <cell r="GM154" t="str">
            <v>Oui</v>
          </cell>
          <cell r="GN154" t="str">
            <v>Oui</v>
          </cell>
          <cell r="GO154" t="str">
            <v>De 31 minutes à 2 heures</v>
          </cell>
          <cell r="GQ154">
            <v>0</v>
          </cell>
          <cell r="GR154">
            <v>0</v>
          </cell>
          <cell r="GS154">
            <v>0</v>
          </cell>
          <cell r="GT154">
            <v>0</v>
          </cell>
          <cell r="GU154">
            <v>0</v>
          </cell>
          <cell r="GV154">
            <v>0</v>
          </cell>
          <cell r="GW154">
            <v>0</v>
          </cell>
          <cell r="GX154">
            <v>0</v>
          </cell>
          <cell r="GY154">
            <v>1</v>
          </cell>
          <cell r="GZ154">
            <v>0</v>
          </cell>
          <cell r="HA154">
            <v>0</v>
          </cell>
          <cell r="HB154">
            <v>0</v>
          </cell>
          <cell r="HM154" t="str">
            <v>Non</v>
          </cell>
          <cell r="HO154" t="str">
            <v>Installation sanitaire non-améliorée (c’est-à-dire qui n'empêchent pas le contact extérieur avec les excréments, p.ex. latrine à fosse ouverte/sans dalle, latrines traditionnelles, etc.)</v>
          </cell>
          <cell r="HQ154" t="str">
            <v>Non</v>
          </cell>
          <cell r="HR154" t="str">
            <v>Non</v>
          </cell>
          <cell r="HU154" t="str">
            <v>Structure de santé (centre, clinique, hôpital, etc.)</v>
          </cell>
          <cell r="HW154" t="str">
            <v>Structure de santé (centre, clinique, hôpital, etc.)</v>
          </cell>
          <cell r="HY154" t="str">
            <v>Plus d’une demi-journée / pas de centre de santé disponible</v>
          </cell>
          <cell r="HZ154" t="str">
            <v>Non</v>
          </cell>
          <cell r="IB154" t="str">
            <v>Oui</v>
          </cell>
          <cell r="IC154" t="str">
            <v>Oui</v>
          </cell>
          <cell r="ID154" t="str">
            <v>Non</v>
          </cell>
          <cell r="IG154" t="str">
            <v>Non</v>
          </cell>
          <cell r="II154" t="str">
            <v>Non</v>
          </cell>
          <cell r="IO154">
            <v>0</v>
          </cell>
          <cell r="IP154">
            <v>0</v>
          </cell>
          <cell r="IQ154">
            <v>1</v>
          </cell>
          <cell r="IR154">
            <v>0</v>
          </cell>
          <cell r="IS154">
            <v>0</v>
          </cell>
          <cell r="IT154">
            <v>0</v>
          </cell>
          <cell r="IU154">
            <v>0</v>
          </cell>
          <cell r="IW154">
            <v>0</v>
          </cell>
          <cell r="IX154">
            <v>0</v>
          </cell>
          <cell r="IY154">
            <v>0</v>
          </cell>
          <cell r="IZ154">
            <v>1</v>
          </cell>
          <cell r="JA154">
            <v>0</v>
          </cell>
          <cell r="JB154">
            <v>0</v>
          </cell>
          <cell r="JC154">
            <v>0</v>
          </cell>
          <cell r="JE154">
            <v>0</v>
          </cell>
          <cell r="JF154">
            <v>0</v>
          </cell>
          <cell r="JG154">
            <v>1</v>
          </cell>
          <cell r="JH154">
            <v>0</v>
          </cell>
          <cell r="JI154">
            <v>1</v>
          </cell>
          <cell r="JJ154">
            <v>1</v>
          </cell>
          <cell r="JK154">
            <v>0</v>
          </cell>
          <cell r="JL154">
            <v>0</v>
          </cell>
          <cell r="JO154" t="str">
            <v>Au moins une heure</v>
          </cell>
          <cell r="JP154" t="str">
            <v>Non</v>
          </cell>
          <cell r="KD154">
            <v>1</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V154">
            <v>1</v>
          </cell>
          <cell r="KW154">
            <v>0</v>
          </cell>
          <cell r="KX154">
            <v>1</v>
          </cell>
          <cell r="KY154">
            <v>0</v>
          </cell>
          <cell r="KZ154">
            <v>0</v>
          </cell>
          <cell r="LA154">
            <v>0</v>
          </cell>
          <cell r="LD154">
            <v>0</v>
          </cell>
          <cell r="LE154">
            <v>0</v>
          </cell>
          <cell r="LG154">
            <v>0</v>
          </cell>
          <cell r="LH154">
            <v>0</v>
          </cell>
          <cell r="LI154">
            <v>0</v>
          </cell>
          <cell r="LJ154">
            <v>0</v>
          </cell>
          <cell r="LK154">
            <v>0</v>
          </cell>
          <cell r="LL154">
            <v>0</v>
          </cell>
          <cell r="LM154">
            <v>0</v>
          </cell>
          <cell r="LN154">
            <v>0</v>
          </cell>
          <cell r="LQ154">
            <v>0</v>
          </cell>
          <cell r="LR154">
            <v>1</v>
          </cell>
          <cell r="LS154">
            <v>0</v>
          </cell>
          <cell r="LT154">
            <v>0</v>
          </cell>
          <cell r="LU154">
            <v>0</v>
          </cell>
          <cell r="LV154">
            <v>0</v>
          </cell>
          <cell r="LW154">
            <v>0</v>
          </cell>
          <cell r="LX154">
            <v>0</v>
          </cell>
          <cell r="LY154">
            <v>0</v>
          </cell>
          <cell r="LZ154">
            <v>0</v>
          </cell>
          <cell r="MA154">
            <v>0</v>
          </cell>
          <cell r="MB154">
            <v>0</v>
          </cell>
          <cell r="MC154">
            <v>0</v>
          </cell>
          <cell r="MD154">
            <v>0</v>
          </cell>
          <cell r="MG154">
            <v>0</v>
          </cell>
          <cell r="MH154">
            <v>0</v>
          </cell>
          <cell r="MI154">
            <v>1</v>
          </cell>
          <cell r="MJ154">
            <v>0</v>
          </cell>
          <cell r="MK154">
            <v>0</v>
          </cell>
          <cell r="ML154">
            <v>0</v>
          </cell>
          <cell r="MM154">
            <v>0</v>
          </cell>
          <cell r="MN154">
            <v>0</v>
          </cell>
          <cell r="MO154">
            <v>0</v>
          </cell>
          <cell r="MP154">
            <v>0</v>
          </cell>
          <cell r="MQ154">
            <v>0</v>
          </cell>
          <cell r="MR154">
            <v>0</v>
          </cell>
          <cell r="MS154">
            <v>0</v>
          </cell>
          <cell r="MT154">
            <v>0</v>
          </cell>
          <cell r="MU154">
            <v>0</v>
          </cell>
          <cell r="NH154">
            <v>1</v>
          </cell>
          <cell r="NN154">
            <v>2.9</v>
          </cell>
          <cell r="QR154">
            <v>22</v>
          </cell>
          <cell r="QS154">
            <v>19</v>
          </cell>
        </row>
        <row r="155">
          <cell r="F155" t="str">
            <v>Oui</v>
          </cell>
          <cell r="I155">
            <v>0</v>
          </cell>
          <cell r="AM155">
            <v>45108</v>
          </cell>
          <cell r="AN155" t="str">
            <v>Oui</v>
          </cell>
          <cell r="AQ155" t="str">
            <v>Déplacé interne</v>
          </cell>
          <cell r="BE155">
            <v>1</v>
          </cell>
          <cell r="BF155">
            <v>1</v>
          </cell>
          <cell r="BH155">
            <v>0</v>
          </cell>
          <cell r="BI155">
            <v>0</v>
          </cell>
          <cell r="BK155">
            <v>2</v>
          </cell>
          <cell r="BL155">
            <v>0</v>
          </cell>
          <cell r="BN155">
            <v>1</v>
          </cell>
          <cell r="BO155">
            <v>1</v>
          </cell>
          <cell r="BQ155">
            <v>0</v>
          </cell>
          <cell r="BR155">
            <v>0</v>
          </cell>
          <cell r="CC155">
            <v>6</v>
          </cell>
          <cell r="CF155">
            <v>6</v>
          </cell>
          <cell r="DE155" t="str">
            <v>Travail journalier</v>
          </cell>
          <cell r="DG155" t="str">
            <v>Non</v>
          </cell>
          <cell r="DI155" t="str">
            <v>Non</v>
          </cell>
          <cell r="DJ155" t="str">
            <v>Autre (préciser)</v>
          </cell>
          <cell r="DL155" t="str">
            <v>Non</v>
          </cell>
          <cell r="DO155">
            <v>1</v>
          </cell>
          <cell r="DP155">
            <v>0</v>
          </cell>
          <cell r="DQ155">
            <v>0</v>
          </cell>
          <cell r="DR155">
            <v>1</v>
          </cell>
          <cell r="DS155">
            <v>0</v>
          </cell>
          <cell r="DT155">
            <v>0</v>
          </cell>
          <cell r="DU155">
            <v>0</v>
          </cell>
          <cell r="DV155">
            <v>0</v>
          </cell>
          <cell r="DW155">
            <v>0</v>
          </cell>
          <cell r="DX155">
            <v>0</v>
          </cell>
          <cell r="DY155">
            <v>0</v>
          </cell>
          <cell r="DZ155">
            <v>0</v>
          </cell>
          <cell r="EA155">
            <v>0</v>
          </cell>
          <cell r="EB155">
            <v>0</v>
          </cell>
          <cell r="EC155">
            <v>0</v>
          </cell>
          <cell r="ED155">
            <v>0</v>
          </cell>
          <cell r="EF155">
            <v>2</v>
          </cell>
          <cell r="EI155">
            <v>2</v>
          </cell>
          <cell r="EJ155">
            <v>0</v>
          </cell>
          <cell r="EK155">
            <v>0</v>
          </cell>
          <cell r="EL155">
            <v>0</v>
          </cell>
          <cell r="FP155" t="str">
            <v>En famille d'accueil</v>
          </cell>
          <cell r="FR155" t="str">
            <v>Maison (construction non-durable délabrée)</v>
          </cell>
          <cell r="FU155" t="str">
            <v>Oui</v>
          </cell>
          <cell r="GE155" t="str">
            <v>Ne sait pas</v>
          </cell>
          <cell r="GH155" t="str">
            <v>Source améliorée (c'est-à-dire protégée de l'extérieur, p.ex. eau courante/robinet, puits creusé couvert, puits à pompe/forage, camion-citerne/charrette avec citerne, Kiosque/échoppe/boutique à eau, eau en bouteille; eau en sachet, etc. et eau de pluie)</v>
          </cell>
          <cell r="GK155" t="str">
            <v>Oui</v>
          </cell>
          <cell r="GL155" t="str">
            <v>Oui</v>
          </cell>
          <cell r="GM155" t="str">
            <v>Oui</v>
          </cell>
          <cell r="GN155" t="str">
            <v>Oui</v>
          </cell>
          <cell r="GO155" t="str">
            <v>Moins de 30 minutes</v>
          </cell>
          <cell r="GQ155">
            <v>0</v>
          </cell>
          <cell r="GR155">
            <v>0</v>
          </cell>
          <cell r="GS155">
            <v>0</v>
          </cell>
          <cell r="GT155">
            <v>0</v>
          </cell>
          <cell r="GU155">
            <v>0</v>
          </cell>
          <cell r="GV155">
            <v>0</v>
          </cell>
          <cell r="GW155">
            <v>0</v>
          </cell>
          <cell r="GX155">
            <v>0</v>
          </cell>
          <cell r="GY155">
            <v>1</v>
          </cell>
          <cell r="GZ155">
            <v>0</v>
          </cell>
          <cell r="HA155">
            <v>0</v>
          </cell>
          <cell r="HB155">
            <v>0</v>
          </cell>
          <cell r="HM155" t="str">
            <v>Non</v>
          </cell>
          <cell r="HO155" t="str">
            <v>Pas d'installation sanitaire/défécation à l'air libre</v>
          </cell>
          <cell r="HU155" t="str">
            <v>Structure de santé (centre, clinique, hôpital, etc.)</v>
          </cell>
          <cell r="HW155" t="str">
            <v>Structure de santé (centre, clinique, hôpital, etc.)</v>
          </cell>
          <cell r="HY155" t="str">
            <v>Moins de 1 heure</v>
          </cell>
          <cell r="HZ155" t="str">
            <v>Non</v>
          </cell>
          <cell r="IB155" t="str">
            <v>Oui</v>
          </cell>
          <cell r="IC155" t="str">
            <v>Oui</v>
          </cell>
          <cell r="ID155" t="str">
            <v>Oui</v>
          </cell>
          <cell r="IG155" t="str">
            <v>Oui</v>
          </cell>
          <cell r="II155" t="str">
            <v>Non</v>
          </cell>
          <cell r="IO155">
            <v>0</v>
          </cell>
          <cell r="IP155">
            <v>0</v>
          </cell>
          <cell r="IQ155">
            <v>0</v>
          </cell>
          <cell r="IR155">
            <v>0</v>
          </cell>
          <cell r="IS155">
            <v>0</v>
          </cell>
          <cell r="IT155">
            <v>1</v>
          </cell>
          <cell r="IU155">
            <v>0</v>
          </cell>
          <cell r="IW155">
            <v>0</v>
          </cell>
          <cell r="IX155">
            <v>0</v>
          </cell>
          <cell r="IY155">
            <v>0</v>
          </cell>
          <cell r="IZ155">
            <v>0</v>
          </cell>
          <cell r="JA155">
            <v>0</v>
          </cell>
          <cell r="JB155">
            <v>1</v>
          </cell>
          <cell r="JC155">
            <v>0</v>
          </cell>
          <cell r="JE155">
            <v>1</v>
          </cell>
          <cell r="JF155">
            <v>0</v>
          </cell>
          <cell r="JG155">
            <v>0</v>
          </cell>
          <cell r="JH155">
            <v>0</v>
          </cell>
          <cell r="JI155">
            <v>0</v>
          </cell>
          <cell r="JJ155">
            <v>0</v>
          </cell>
          <cell r="JK155">
            <v>0</v>
          </cell>
          <cell r="JL155">
            <v>0</v>
          </cell>
          <cell r="JO155" t="str">
            <v>Moins de 1 heure</v>
          </cell>
          <cell r="JP155" t="str">
            <v>Ne sait pas</v>
          </cell>
          <cell r="JS155" t="str">
            <v>Aucun</v>
          </cell>
          <cell r="JU155" t="str">
            <v>Aucun</v>
          </cell>
          <cell r="JZ155" t="str">
            <v>Enfant est perturbé (stress, trauma)</v>
          </cell>
          <cell r="KD155">
            <v>1</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V155">
            <v>1</v>
          </cell>
          <cell r="KW155">
            <v>1</v>
          </cell>
          <cell r="KX155">
            <v>1</v>
          </cell>
          <cell r="KY155">
            <v>0</v>
          </cell>
          <cell r="KZ155">
            <v>0</v>
          </cell>
          <cell r="LA155">
            <v>0</v>
          </cell>
          <cell r="LD155">
            <v>0</v>
          </cell>
          <cell r="LE155">
            <v>1</v>
          </cell>
          <cell r="LG155">
            <v>0</v>
          </cell>
          <cell r="LH155">
            <v>0</v>
          </cell>
          <cell r="LI155">
            <v>0</v>
          </cell>
          <cell r="LJ155">
            <v>0</v>
          </cell>
          <cell r="LK155">
            <v>0</v>
          </cell>
          <cell r="LL155">
            <v>0</v>
          </cell>
          <cell r="LM155">
            <v>0</v>
          </cell>
          <cell r="LN155">
            <v>0</v>
          </cell>
          <cell r="LQ155">
            <v>0</v>
          </cell>
          <cell r="LR155">
            <v>0</v>
          </cell>
          <cell r="LS155">
            <v>0</v>
          </cell>
          <cell r="LT155">
            <v>0</v>
          </cell>
          <cell r="LU155">
            <v>0</v>
          </cell>
          <cell r="LV155">
            <v>1</v>
          </cell>
          <cell r="LW155">
            <v>0</v>
          </cell>
          <cell r="LX155">
            <v>1</v>
          </cell>
          <cell r="LY155">
            <v>0</v>
          </cell>
          <cell r="LZ155">
            <v>0</v>
          </cell>
          <cell r="MA155">
            <v>0</v>
          </cell>
          <cell r="MB155">
            <v>0</v>
          </cell>
          <cell r="MC155">
            <v>0</v>
          </cell>
          <cell r="MD155">
            <v>0</v>
          </cell>
          <cell r="MG155">
            <v>0</v>
          </cell>
          <cell r="MH155">
            <v>1</v>
          </cell>
          <cell r="MI155">
            <v>0</v>
          </cell>
          <cell r="MJ155">
            <v>0</v>
          </cell>
          <cell r="MK155">
            <v>0</v>
          </cell>
          <cell r="ML155">
            <v>0</v>
          </cell>
          <cell r="MM155">
            <v>0</v>
          </cell>
          <cell r="MN155">
            <v>0</v>
          </cell>
          <cell r="MO155">
            <v>0</v>
          </cell>
          <cell r="MP155">
            <v>0</v>
          </cell>
          <cell r="MQ155">
            <v>0</v>
          </cell>
          <cell r="MR155">
            <v>0</v>
          </cell>
          <cell r="MS155">
            <v>0</v>
          </cell>
          <cell r="MT155">
            <v>0</v>
          </cell>
          <cell r="MU155">
            <v>0</v>
          </cell>
          <cell r="NH155">
            <v>1</v>
          </cell>
          <cell r="NN155">
            <v>2.8</v>
          </cell>
          <cell r="QR155">
            <v>15</v>
          </cell>
          <cell r="QS155">
            <v>14</v>
          </cell>
        </row>
        <row r="156">
          <cell r="F156" t="str">
            <v>Oui</v>
          </cell>
          <cell r="I156">
            <v>0</v>
          </cell>
          <cell r="AM156">
            <v>45170</v>
          </cell>
          <cell r="AN156" t="str">
            <v>Oui</v>
          </cell>
          <cell r="AQ156" t="str">
            <v>Déplacé interne</v>
          </cell>
          <cell r="BE156">
            <v>0</v>
          </cell>
          <cell r="BF156">
            <v>0</v>
          </cell>
          <cell r="BH156">
            <v>0</v>
          </cell>
          <cell r="BI156">
            <v>0</v>
          </cell>
          <cell r="BK156">
            <v>0</v>
          </cell>
          <cell r="BL156">
            <v>1</v>
          </cell>
          <cell r="BN156">
            <v>0</v>
          </cell>
          <cell r="BO156">
            <v>1</v>
          </cell>
          <cell r="BQ156">
            <v>0</v>
          </cell>
          <cell r="BR156">
            <v>0</v>
          </cell>
          <cell r="CC156">
            <v>2</v>
          </cell>
          <cell r="CF156">
            <v>2</v>
          </cell>
          <cell r="DE156" t="str">
            <v>Travail journalier</v>
          </cell>
          <cell r="DG156" t="str">
            <v>Non</v>
          </cell>
          <cell r="DI156" t="str">
            <v>Non</v>
          </cell>
          <cell r="DJ156" t="str">
            <v>Autre (préciser)</v>
          </cell>
          <cell r="DL156" t="str">
            <v>Non</v>
          </cell>
          <cell r="DO156">
            <v>0</v>
          </cell>
          <cell r="DP156">
            <v>0</v>
          </cell>
          <cell r="DQ156">
            <v>0</v>
          </cell>
          <cell r="DR156">
            <v>1</v>
          </cell>
          <cell r="DS156">
            <v>0</v>
          </cell>
          <cell r="DT156">
            <v>0</v>
          </cell>
          <cell r="DU156">
            <v>0</v>
          </cell>
          <cell r="DV156">
            <v>1</v>
          </cell>
          <cell r="DW156">
            <v>0</v>
          </cell>
          <cell r="DX156">
            <v>0</v>
          </cell>
          <cell r="DY156">
            <v>0</v>
          </cell>
          <cell r="DZ156">
            <v>0</v>
          </cell>
          <cell r="EA156">
            <v>0</v>
          </cell>
          <cell r="EB156">
            <v>0</v>
          </cell>
          <cell r="EC156">
            <v>0</v>
          </cell>
          <cell r="ED156">
            <v>0</v>
          </cell>
          <cell r="EF156">
            <v>0</v>
          </cell>
          <cell r="EI156">
            <v>2</v>
          </cell>
          <cell r="EJ156">
            <v>2</v>
          </cell>
          <cell r="EK156">
            <v>2</v>
          </cell>
          <cell r="EL156">
            <v>2</v>
          </cell>
          <cell r="FP156" t="str">
            <v>Sur une parcelle ou un abri qui lui appartient</v>
          </cell>
          <cell r="FR156" t="str">
            <v>Maison (construction durable)</v>
          </cell>
          <cell r="FU156" t="str">
            <v>Oui</v>
          </cell>
          <cell r="GE156" t="str">
            <v>Oui</v>
          </cell>
          <cell r="GH156" t="str">
            <v>Source améliorée (c'est-à-dire protégée de l'extérieur, p.ex. eau courante/robinet, puits creusé couvert, puits à pompe/forage, camion-citerne/charrette avec citerne, Kiosque/échoppe/boutique à eau, eau en bouteille; eau en sachet, etc. et eau de pluie)</v>
          </cell>
          <cell r="GK156" t="str">
            <v>Oui</v>
          </cell>
          <cell r="GL156" t="str">
            <v>Oui</v>
          </cell>
          <cell r="GM156" t="str">
            <v>Oui</v>
          </cell>
          <cell r="GN156" t="str">
            <v>Oui</v>
          </cell>
          <cell r="GO156" t="str">
            <v>Moins de 30 minutes</v>
          </cell>
          <cell r="GQ156">
            <v>0</v>
          </cell>
          <cell r="GR156">
            <v>0</v>
          </cell>
          <cell r="GS156">
            <v>0</v>
          </cell>
          <cell r="GT156">
            <v>0</v>
          </cell>
          <cell r="GU156">
            <v>0</v>
          </cell>
          <cell r="GV156">
            <v>0</v>
          </cell>
          <cell r="GW156">
            <v>0</v>
          </cell>
          <cell r="GX156">
            <v>0</v>
          </cell>
          <cell r="GY156">
            <v>1</v>
          </cell>
          <cell r="GZ156">
            <v>0</v>
          </cell>
          <cell r="HA156">
            <v>0</v>
          </cell>
          <cell r="HB156">
            <v>0</v>
          </cell>
          <cell r="HM156" t="str">
            <v>Non</v>
          </cell>
          <cell r="HO156" t="str">
            <v>Pas d'installation sanitaire/défécation à l'air libre</v>
          </cell>
          <cell r="HU156" t="str">
            <v>Structure de santé (centre, clinique, hôpital, etc.)</v>
          </cell>
          <cell r="HW156" t="str">
            <v>Structure de santé (centre, clinique, hôpital, etc.)</v>
          </cell>
          <cell r="HY156" t="str">
            <v>Moins de 1 heure</v>
          </cell>
          <cell r="HZ156" t="str">
            <v>Oui</v>
          </cell>
          <cell r="IG156" t="str">
            <v>Oui</v>
          </cell>
          <cell r="II156" t="str">
            <v>Non</v>
          </cell>
          <cell r="IW156">
            <v>0</v>
          </cell>
          <cell r="IX156">
            <v>0</v>
          </cell>
          <cell r="IY156">
            <v>0</v>
          </cell>
          <cell r="IZ156">
            <v>0</v>
          </cell>
          <cell r="JA156">
            <v>0</v>
          </cell>
          <cell r="JB156">
            <v>1</v>
          </cell>
          <cell r="JC156">
            <v>0</v>
          </cell>
          <cell r="JE156">
            <v>1</v>
          </cell>
          <cell r="JF156">
            <v>0</v>
          </cell>
          <cell r="JG156">
            <v>0</v>
          </cell>
          <cell r="JH156">
            <v>0</v>
          </cell>
          <cell r="JI156">
            <v>0</v>
          </cell>
          <cell r="JJ156">
            <v>0</v>
          </cell>
          <cell r="JK156">
            <v>0</v>
          </cell>
          <cell r="JL156">
            <v>0</v>
          </cell>
          <cell r="JO156" t="str">
            <v>Pas d’école primaire fonctionnelle</v>
          </cell>
          <cell r="KD156">
            <v>1</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V156">
            <v>0</v>
          </cell>
          <cell r="KW156">
            <v>1</v>
          </cell>
          <cell r="KX156">
            <v>1</v>
          </cell>
          <cell r="KY156">
            <v>0</v>
          </cell>
          <cell r="KZ156">
            <v>0</v>
          </cell>
          <cell r="LA156">
            <v>0</v>
          </cell>
          <cell r="LD156">
            <v>0</v>
          </cell>
          <cell r="LE156">
            <v>1</v>
          </cell>
          <cell r="LG156">
            <v>0</v>
          </cell>
          <cell r="LH156">
            <v>0</v>
          </cell>
          <cell r="LI156">
            <v>0</v>
          </cell>
          <cell r="LJ156">
            <v>0</v>
          </cell>
          <cell r="LK156">
            <v>0</v>
          </cell>
          <cell r="LL156">
            <v>0</v>
          </cell>
          <cell r="LM156">
            <v>0</v>
          </cell>
          <cell r="LN156">
            <v>0</v>
          </cell>
          <cell r="LQ156">
            <v>0</v>
          </cell>
          <cell r="LR156">
            <v>0</v>
          </cell>
          <cell r="LS156">
            <v>0</v>
          </cell>
          <cell r="LT156">
            <v>0</v>
          </cell>
          <cell r="LU156">
            <v>0</v>
          </cell>
          <cell r="LV156">
            <v>0</v>
          </cell>
          <cell r="LW156">
            <v>0</v>
          </cell>
          <cell r="LX156">
            <v>1</v>
          </cell>
          <cell r="LY156">
            <v>0</v>
          </cell>
          <cell r="LZ156">
            <v>0</v>
          </cell>
          <cell r="MA156">
            <v>0</v>
          </cell>
          <cell r="MB156">
            <v>0</v>
          </cell>
          <cell r="MC156">
            <v>0</v>
          </cell>
          <cell r="MD156">
            <v>0</v>
          </cell>
          <cell r="MG156">
            <v>0</v>
          </cell>
          <cell r="MH156">
            <v>1</v>
          </cell>
          <cell r="MI156">
            <v>0</v>
          </cell>
          <cell r="MJ156">
            <v>0</v>
          </cell>
          <cell r="MK156">
            <v>0</v>
          </cell>
          <cell r="ML156">
            <v>0</v>
          </cell>
          <cell r="MM156">
            <v>0</v>
          </cell>
          <cell r="MN156">
            <v>0</v>
          </cell>
          <cell r="MO156">
            <v>0</v>
          </cell>
          <cell r="MP156">
            <v>0</v>
          </cell>
          <cell r="MQ156">
            <v>0</v>
          </cell>
          <cell r="MR156">
            <v>0</v>
          </cell>
          <cell r="MS156">
            <v>0</v>
          </cell>
          <cell r="MT156">
            <v>0</v>
          </cell>
          <cell r="MU156">
            <v>0</v>
          </cell>
          <cell r="NH156">
            <v>1</v>
          </cell>
          <cell r="NN156" t="str">
            <v/>
          </cell>
          <cell r="QR156">
            <v>17</v>
          </cell>
          <cell r="QS156">
            <v>5</v>
          </cell>
        </row>
        <row r="157">
          <cell r="F157" t="str">
            <v>Oui</v>
          </cell>
          <cell r="I157">
            <v>0</v>
          </cell>
          <cell r="AM157">
            <v>45170</v>
          </cell>
          <cell r="AN157" t="str">
            <v>Oui</v>
          </cell>
          <cell r="AQ157" t="str">
            <v>Résident / autochtone (pas déplacé depuis au moins 12 mois)</v>
          </cell>
          <cell r="AS157" t="str">
            <v>Oui</v>
          </cell>
          <cell r="BE157">
            <v>0</v>
          </cell>
          <cell r="BF157">
            <v>0</v>
          </cell>
          <cell r="BH157">
            <v>0</v>
          </cell>
          <cell r="BI157">
            <v>1</v>
          </cell>
          <cell r="BK157">
            <v>0</v>
          </cell>
          <cell r="BL157">
            <v>2</v>
          </cell>
          <cell r="BN157">
            <v>1</v>
          </cell>
          <cell r="BO157">
            <v>2</v>
          </cell>
          <cell r="BQ157">
            <v>0</v>
          </cell>
          <cell r="BR157">
            <v>0</v>
          </cell>
          <cell r="CC157">
            <v>6</v>
          </cell>
          <cell r="CF157">
            <v>6</v>
          </cell>
          <cell r="DE157" t="str">
            <v>Envois de fonds (p.ex. envoyé par un membre de famille ou ami)</v>
          </cell>
          <cell r="DG157" t="str">
            <v>Oui</v>
          </cell>
          <cell r="DI157" t="str">
            <v>Non</v>
          </cell>
          <cell r="DJ157" t="str">
            <v>Autre (préciser)</v>
          </cell>
          <cell r="DL157" t="str">
            <v>Non</v>
          </cell>
          <cell r="DO157">
            <v>0</v>
          </cell>
          <cell r="DP157">
            <v>0</v>
          </cell>
          <cell r="DQ157">
            <v>0</v>
          </cell>
          <cell r="DR157">
            <v>0</v>
          </cell>
          <cell r="DS157">
            <v>0</v>
          </cell>
          <cell r="DT157">
            <v>0</v>
          </cell>
          <cell r="DU157">
            <v>0</v>
          </cell>
          <cell r="DV157">
            <v>0</v>
          </cell>
          <cell r="DW157">
            <v>0</v>
          </cell>
          <cell r="DX157">
            <v>0</v>
          </cell>
          <cell r="DY157">
            <v>1</v>
          </cell>
          <cell r="DZ157">
            <v>0</v>
          </cell>
          <cell r="EA157">
            <v>0</v>
          </cell>
          <cell r="EB157">
            <v>0</v>
          </cell>
          <cell r="EC157">
            <v>0</v>
          </cell>
          <cell r="ED157">
            <v>0</v>
          </cell>
          <cell r="EF157">
            <v>0</v>
          </cell>
          <cell r="EI157">
            <v>1</v>
          </cell>
          <cell r="EJ157">
            <v>1</v>
          </cell>
          <cell r="EK157">
            <v>2</v>
          </cell>
          <cell r="EL157">
            <v>2</v>
          </cell>
          <cell r="FP157" t="str">
            <v>Sur une parcelle ou un abri qui lui appartient</v>
          </cell>
          <cell r="FR157" t="str">
            <v>Maison (construction non-durable délabrée)</v>
          </cell>
          <cell r="FU157" t="str">
            <v>Non</v>
          </cell>
          <cell r="GE157" t="str">
            <v>Oui</v>
          </cell>
          <cell r="GH157" t="str">
            <v>Source améliorée (c'est-à-dire protégée de l'extérieur, p.ex. eau courante/robinet, puits creusé couvert, puits à pompe/forage, camion-citerne/charrette avec citerne, Kiosque/échoppe/boutique à eau, eau en bouteille; eau en sachet, etc. et eau de pluie)</v>
          </cell>
          <cell r="GK157" t="str">
            <v>Oui</v>
          </cell>
          <cell r="GL157" t="str">
            <v>Oui</v>
          </cell>
          <cell r="GM157" t="str">
            <v>Oui</v>
          </cell>
          <cell r="GN157" t="str">
            <v>Oui</v>
          </cell>
          <cell r="GO157" t="str">
            <v>De 31 minutes à 2 heures</v>
          </cell>
          <cell r="GQ157">
            <v>0</v>
          </cell>
          <cell r="GR157">
            <v>1</v>
          </cell>
          <cell r="GS157">
            <v>0</v>
          </cell>
          <cell r="GT157">
            <v>0</v>
          </cell>
          <cell r="GU157">
            <v>0</v>
          </cell>
          <cell r="GV157">
            <v>1</v>
          </cell>
          <cell r="GW157">
            <v>0</v>
          </cell>
          <cell r="GX157">
            <v>0</v>
          </cell>
          <cell r="GY157">
            <v>1</v>
          </cell>
          <cell r="GZ157">
            <v>0</v>
          </cell>
          <cell r="HA157">
            <v>0</v>
          </cell>
          <cell r="HB157">
            <v>0</v>
          </cell>
          <cell r="HM157" t="str">
            <v>Non</v>
          </cell>
          <cell r="HO157" t="str">
            <v>Pas d'installation sanitaire/défécation à l'air libre</v>
          </cell>
          <cell r="HU157" t="str">
            <v>Structure de santé (centre, clinique, hôpital, etc.)</v>
          </cell>
          <cell r="HW157" t="str">
            <v>Structure de santé (centre, clinique, hôpital, etc.)</v>
          </cell>
          <cell r="HY157" t="str">
            <v>Entre 2 heures et une demi-journée</v>
          </cell>
          <cell r="HZ157" t="str">
            <v>Non</v>
          </cell>
          <cell r="IB157" t="str">
            <v>Non</v>
          </cell>
          <cell r="IC157" t="str">
            <v>Oui</v>
          </cell>
          <cell r="ID157" t="str">
            <v>Non</v>
          </cell>
          <cell r="IG157" t="str">
            <v>Oui</v>
          </cell>
          <cell r="II157" t="str">
            <v>Non</v>
          </cell>
          <cell r="IO157">
            <v>0</v>
          </cell>
          <cell r="IP157">
            <v>0</v>
          </cell>
          <cell r="IQ157">
            <v>0</v>
          </cell>
          <cell r="IR157">
            <v>0</v>
          </cell>
          <cell r="IS157">
            <v>0</v>
          </cell>
          <cell r="IT157">
            <v>1</v>
          </cell>
          <cell r="IU157">
            <v>0</v>
          </cell>
          <cell r="IW157">
            <v>0</v>
          </cell>
          <cell r="IX157">
            <v>0</v>
          </cell>
          <cell r="IY157">
            <v>0</v>
          </cell>
          <cell r="IZ157">
            <v>0</v>
          </cell>
          <cell r="JA157">
            <v>0</v>
          </cell>
          <cell r="JB157">
            <v>1</v>
          </cell>
          <cell r="JC157">
            <v>0</v>
          </cell>
          <cell r="JE157">
            <v>1</v>
          </cell>
          <cell r="JF157">
            <v>0</v>
          </cell>
          <cell r="JG157">
            <v>0</v>
          </cell>
          <cell r="JH157">
            <v>0</v>
          </cell>
          <cell r="JI157">
            <v>0</v>
          </cell>
          <cell r="JJ157">
            <v>0</v>
          </cell>
          <cell r="JK157">
            <v>0</v>
          </cell>
          <cell r="JL157">
            <v>0</v>
          </cell>
          <cell r="JO157" t="str">
            <v>Moins de 1 heure</v>
          </cell>
          <cell r="JP157" t="str">
            <v>Non</v>
          </cell>
          <cell r="JT157" t="str">
            <v>Aucune</v>
          </cell>
          <cell r="JV157" t="str">
            <v>Aucune</v>
          </cell>
          <cell r="JZ157" t="str">
            <v>Manque de moyens pour payer l’école</v>
          </cell>
          <cell r="KD157">
            <v>1</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V157">
            <v>1</v>
          </cell>
          <cell r="KW157">
            <v>0</v>
          </cell>
          <cell r="KX157">
            <v>0</v>
          </cell>
          <cell r="KY157">
            <v>1</v>
          </cell>
          <cell r="KZ157">
            <v>0</v>
          </cell>
          <cell r="LA157">
            <v>0</v>
          </cell>
          <cell r="LD157">
            <v>0</v>
          </cell>
          <cell r="LE157">
            <v>1</v>
          </cell>
          <cell r="LG157">
            <v>0</v>
          </cell>
          <cell r="LH157">
            <v>0</v>
          </cell>
          <cell r="LI157">
            <v>0</v>
          </cell>
          <cell r="LJ157">
            <v>0</v>
          </cell>
          <cell r="LK157">
            <v>0</v>
          </cell>
          <cell r="LL157">
            <v>0</v>
          </cell>
          <cell r="LM157">
            <v>0</v>
          </cell>
          <cell r="LN157">
            <v>0</v>
          </cell>
          <cell r="LQ157">
            <v>1</v>
          </cell>
          <cell r="LR157">
            <v>1</v>
          </cell>
          <cell r="LS157">
            <v>0</v>
          </cell>
          <cell r="LT157">
            <v>0</v>
          </cell>
          <cell r="LU157">
            <v>0</v>
          </cell>
          <cell r="LV157">
            <v>0</v>
          </cell>
          <cell r="LW157">
            <v>0</v>
          </cell>
          <cell r="LX157">
            <v>0</v>
          </cell>
          <cell r="LY157">
            <v>0</v>
          </cell>
          <cell r="LZ157">
            <v>0</v>
          </cell>
          <cell r="MA157">
            <v>0</v>
          </cell>
          <cell r="MB157">
            <v>0</v>
          </cell>
          <cell r="MC157">
            <v>0</v>
          </cell>
          <cell r="MD157">
            <v>0</v>
          </cell>
          <cell r="MG157">
            <v>1</v>
          </cell>
          <cell r="MH157">
            <v>0</v>
          </cell>
          <cell r="MI157">
            <v>0</v>
          </cell>
          <cell r="MJ157">
            <v>0</v>
          </cell>
          <cell r="MK157">
            <v>0</v>
          </cell>
          <cell r="ML157">
            <v>0</v>
          </cell>
          <cell r="MM157">
            <v>0</v>
          </cell>
          <cell r="MN157">
            <v>0</v>
          </cell>
          <cell r="MO157">
            <v>0</v>
          </cell>
          <cell r="MP157">
            <v>0</v>
          </cell>
          <cell r="MQ157">
            <v>0</v>
          </cell>
          <cell r="MR157">
            <v>0</v>
          </cell>
          <cell r="MS157">
            <v>0</v>
          </cell>
          <cell r="MT157">
            <v>0</v>
          </cell>
          <cell r="MU157">
            <v>0</v>
          </cell>
          <cell r="NH157">
            <v>1</v>
          </cell>
          <cell r="NN157">
            <v>4.3</v>
          </cell>
          <cell r="QR157">
            <v>13</v>
          </cell>
          <cell r="QS157">
            <v>32</v>
          </cell>
        </row>
        <row r="158">
          <cell r="F158" t="str">
            <v>Oui</v>
          </cell>
          <cell r="I158">
            <v>0</v>
          </cell>
          <cell r="AM158">
            <v>45139</v>
          </cell>
          <cell r="AN158" t="str">
            <v>Oui</v>
          </cell>
          <cell r="AQ158" t="str">
            <v>Déplacé interne</v>
          </cell>
          <cell r="BE158">
            <v>0</v>
          </cell>
          <cell r="BF158">
            <v>0</v>
          </cell>
          <cell r="BH158">
            <v>1</v>
          </cell>
          <cell r="BI158">
            <v>0</v>
          </cell>
          <cell r="BK158">
            <v>1</v>
          </cell>
          <cell r="BL158">
            <v>2</v>
          </cell>
          <cell r="BN158">
            <v>1</v>
          </cell>
          <cell r="BO158">
            <v>1</v>
          </cell>
          <cell r="BQ158">
            <v>0</v>
          </cell>
          <cell r="BR158">
            <v>0</v>
          </cell>
          <cell r="CC158">
            <v>6</v>
          </cell>
          <cell r="CF158">
            <v>6</v>
          </cell>
          <cell r="DE158" t="str">
            <v>Travail journalier</v>
          </cell>
          <cell r="DG158" t="str">
            <v>Oui</v>
          </cell>
          <cell r="DI158" t="str">
            <v>Non</v>
          </cell>
          <cell r="DJ158" t="str">
            <v>Les produits sur le marché sont trop chers pour le ménage</v>
          </cell>
          <cell r="DL158" t="str">
            <v>Non</v>
          </cell>
          <cell r="DO158">
            <v>0</v>
          </cell>
          <cell r="DP158">
            <v>0</v>
          </cell>
          <cell r="DQ158">
            <v>0</v>
          </cell>
          <cell r="DR158">
            <v>0</v>
          </cell>
          <cell r="DS158">
            <v>1</v>
          </cell>
          <cell r="DT158">
            <v>1</v>
          </cell>
          <cell r="DU158">
            <v>0</v>
          </cell>
          <cell r="DV158">
            <v>0</v>
          </cell>
          <cell r="DW158">
            <v>0</v>
          </cell>
          <cell r="DX158">
            <v>0</v>
          </cell>
          <cell r="DY158">
            <v>0</v>
          </cell>
          <cell r="DZ158">
            <v>0</v>
          </cell>
          <cell r="EA158">
            <v>0</v>
          </cell>
          <cell r="EB158">
            <v>0</v>
          </cell>
          <cell r="EC158">
            <v>0</v>
          </cell>
          <cell r="ED158">
            <v>0</v>
          </cell>
          <cell r="EF158">
            <v>0</v>
          </cell>
          <cell r="EI158">
            <v>1</v>
          </cell>
          <cell r="EJ158">
            <v>1</v>
          </cell>
          <cell r="EK158">
            <v>2</v>
          </cell>
          <cell r="EL158">
            <v>2</v>
          </cell>
          <cell r="FP158" t="str">
            <v>En famille d'accueil</v>
          </cell>
          <cell r="FR158" t="str">
            <v>Maison (construction non-durable délabrée)</v>
          </cell>
          <cell r="FU158" t="str">
            <v>Non</v>
          </cell>
          <cell r="GE158" t="str">
            <v>Non</v>
          </cell>
          <cell r="GH158" t="str">
            <v>Eau de surface (p.ex. rivière, barrage, lac, mare, courant, canal, système d’irrigation, etc.)</v>
          </cell>
          <cell r="GK158" t="str">
            <v>Oui</v>
          </cell>
          <cell r="GL158" t="str">
            <v>Oui</v>
          </cell>
          <cell r="GM158" t="str">
            <v>Non</v>
          </cell>
          <cell r="GN158" t="str">
            <v>Non</v>
          </cell>
          <cell r="GO158" t="str">
            <v>De 31 minutes à 2 heures</v>
          </cell>
          <cell r="GQ158">
            <v>0</v>
          </cell>
          <cell r="GR158">
            <v>1</v>
          </cell>
          <cell r="GS158">
            <v>0</v>
          </cell>
          <cell r="GT158">
            <v>0</v>
          </cell>
          <cell r="GU158">
            <v>0</v>
          </cell>
          <cell r="GV158">
            <v>1</v>
          </cell>
          <cell r="GW158">
            <v>0</v>
          </cell>
          <cell r="GX158">
            <v>0</v>
          </cell>
          <cell r="GY158">
            <v>1</v>
          </cell>
          <cell r="GZ158">
            <v>0</v>
          </cell>
          <cell r="HA158">
            <v>0</v>
          </cell>
          <cell r="HB158">
            <v>0</v>
          </cell>
          <cell r="HM158" t="str">
            <v>Non</v>
          </cell>
          <cell r="HO158" t="str">
            <v>Pas d'installation sanitaire/défécation à l'air libre</v>
          </cell>
          <cell r="HU158" t="str">
            <v>Structure de santé (centre, clinique, hôpital, etc.)</v>
          </cell>
          <cell r="HW158" t="str">
            <v>Structure de santé (centre, clinique, hôpital, etc.)</v>
          </cell>
          <cell r="HY158" t="str">
            <v>Entre 2 heures et une demi-journée</v>
          </cell>
          <cell r="HZ158" t="str">
            <v>Non</v>
          </cell>
          <cell r="IB158" t="str">
            <v>Oui</v>
          </cell>
          <cell r="IC158" t="str">
            <v>Oui</v>
          </cell>
          <cell r="ID158" t="str">
            <v>Oui</v>
          </cell>
          <cell r="IG158" t="str">
            <v>Non</v>
          </cell>
          <cell r="II158" t="str">
            <v>Non</v>
          </cell>
          <cell r="IO158">
            <v>0</v>
          </cell>
          <cell r="IP158">
            <v>0</v>
          </cell>
          <cell r="IQ158">
            <v>0</v>
          </cell>
          <cell r="IR158">
            <v>0</v>
          </cell>
          <cell r="IS158">
            <v>0</v>
          </cell>
          <cell r="IT158">
            <v>1</v>
          </cell>
          <cell r="IU158">
            <v>0</v>
          </cell>
          <cell r="IW158">
            <v>0</v>
          </cell>
          <cell r="IX158">
            <v>0</v>
          </cell>
          <cell r="IY158">
            <v>0</v>
          </cell>
          <cell r="IZ158">
            <v>0</v>
          </cell>
          <cell r="JA158">
            <v>0</v>
          </cell>
          <cell r="JB158">
            <v>1</v>
          </cell>
          <cell r="JC158">
            <v>0</v>
          </cell>
          <cell r="JE158">
            <v>1</v>
          </cell>
          <cell r="JF158">
            <v>0</v>
          </cell>
          <cell r="JG158">
            <v>0</v>
          </cell>
          <cell r="JH158">
            <v>0</v>
          </cell>
          <cell r="JI158">
            <v>0</v>
          </cell>
          <cell r="JJ158">
            <v>0</v>
          </cell>
          <cell r="JK158">
            <v>0</v>
          </cell>
          <cell r="JL158">
            <v>0</v>
          </cell>
          <cell r="JO158" t="str">
            <v>Moins de 1 heure</v>
          </cell>
          <cell r="JP158" t="str">
            <v>Non</v>
          </cell>
          <cell r="JS158" t="str">
            <v>Pas de garçons de cet âge dans le ménage</v>
          </cell>
          <cell r="JT158" t="str">
            <v>Toutes les filles de cet âge</v>
          </cell>
          <cell r="JU158" t="str">
            <v>Pas de garçons de cet âge dans le ménage</v>
          </cell>
          <cell r="JV158" t="str">
            <v>Pas de filles de cet âge dans le ménage</v>
          </cell>
          <cell r="KD158">
            <v>1</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V158">
            <v>1</v>
          </cell>
          <cell r="KW158">
            <v>0</v>
          </cell>
          <cell r="KX158">
            <v>0</v>
          </cell>
          <cell r="KY158">
            <v>1</v>
          </cell>
          <cell r="KZ158">
            <v>0</v>
          </cell>
          <cell r="LA158">
            <v>0</v>
          </cell>
          <cell r="LD158">
            <v>0</v>
          </cell>
          <cell r="LE158">
            <v>1</v>
          </cell>
          <cell r="LG158">
            <v>0</v>
          </cell>
          <cell r="LH158">
            <v>0</v>
          </cell>
          <cell r="LI158">
            <v>0</v>
          </cell>
          <cell r="LJ158">
            <v>0</v>
          </cell>
          <cell r="LK158">
            <v>0</v>
          </cell>
          <cell r="LL158">
            <v>0</v>
          </cell>
          <cell r="LM158">
            <v>0</v>
          </cell>
          <cell r="LN158">
            <v>0</v>
          </cell>
          <cell r="LQ158">
            <v>1</v>
          </cell>
          <cell r="LR158">
            <v>0</v>
          </cell>
          <cell r="LS158">
            <v>0</v>
          </cell>
          <cell r="LT158">
            <v>0</v>
          </cell>
          <cell r="LU158">
            <v>0</v>
          </cell>
          <cell r="LV158">
            <v>0</v>
          </cell>
          <cell r="LW158">
            <v>0</v>
          </cell>
          <cell r="LX158">
            <v>0</v>
          </cell>
          <cell r="LY158">
            <v>0</v>
          </cell>
          <cell r="LZ158">
            <v>0</v>
          </cell>
          <cell r="MA158">
            <v>0</v>
          </cell>
          <cell r="MB158">
            <v>0</v>
          </cell>
          <cell r="MC158">
            <v>0</v>
          </cell>
          <cell r="MD158">
            <v>0</v>
          </cell>
          <cell r="MG158">
            <v>0</v>
          </cell>
          <cell r="MH158">
            <v>0</v>
          </cell>
          <cell r="MI158">
            <v>0</v>
          </cell>
          <cell r="MJ158">
            <v>0</v>
          </cell>
          <cell r="MK158">
            <v>0</v>
          </cell>
          <cell r="ML158">
            <v>0</v>
          </cell>
          <cell r="MM158">
            <v>0</v>
          </cell>
          <cell r="MN158">
            <v>0</v>
          </cell>
          <cell r="MO158">
            <v>0</v>
          </cell>
          <cell r="MP158">
            <v>0</v>
          </cell>
          <cell r="MQ158">
            <v>0</v>
          </cell>
          <cell r="MR158">
            <v>0</v>
          </cell>
          <cell r="MS158">
            <v>0</v>
          </cell>
          <cell r="MT158">
            <v>0</v>
          </cell>
          <cell r="MU158">
            <v>1</v>
          </cell>
          <cell r="NH158">
            <v>1</v>
          </cell>
          <cell r="NN158">
            <v>4.9000000000000004</v>
          </cell>
          <cell r="QR158">
            <v>7</v>
          </cell>
          <cell r="QS158">
            <v>22</v>
          </cell>
        </row>
        <row r="159">
          <cell r="F159" t="str">
            <v>Oui</v>
          </cell>
          <cell r="I159">
            <v>0</v>
          </cell>
          <cell r="AM159">
            <v>45170</v>
          </cell>
          <cell r="AN159" t="str">
            <v>Oui</v>
          </cell>
          <cell r="AQ159" t="str">
            <v>Déplacé interne</v>
          </cell>
          <cell r="BE159">
            <v>0</v>
          </cell>
          <cell r="BF159">
            <v>0</v>
          </cell>
          <cell r="BH159">
            <v>2</v>
          </cell>
          <cell r="BI159">
            <v>0</v>
          </cell>
          <cell r="BK159">
            <v>1</v>
          </cell>
          <cell r="BL159">
            <v>2</v>
          </cell>
          <cell r="BN159">
            <v>1</v>
          </cell>
          <cell r="BO159">
            <v>1</v>
          </cell>
          <cell r="BQ159">
            <v>0</v>
          </cell>
          <cell r="BR159">
            <v>0</v>
          </cell>
          <cell r="CC159">
            <v>7</v>
          </cell>
          <cell r="CF159">
            <v>7</v>
          </cell>
          <cell r="DE159" t="str">
            <v>Travail journalier</v>
          </cell>
          <cell r="DG159" t="str">
            <v>Oui</v>
          </cell>
          <cell r="DI159" t="str">
            <v>Non</v>
          </cell>
          <cell r="DJ159" t="str">
            <v>Les produits sur le marché sont trop chers pour le ménage</v>
          </cell>
          <cell r="DL159" t="str">
            <v>Non</v>
          </cell>
          <cell r="DO159">
            <v>0</v>
          </cell>
          <cell r="DP159">
            <v>0</v>
          </cell>
          <cell r="DQ159">
            <v>0</v>
          </cell>
          <cell r="DR159">
            <v>0</v>
          </cell>
          <cell r="DS159">
            <v>1</v>
          </cell>
          <cell r="DT159">
            <v>0</v>
          </cell>
          <cell r="DU159">
            <v>0</v>
          </cell>
          <cell r="DV159">
            <v>0</v>
          </cell>
          <cell r="DW159">
            <v>0</v>
          </cell>
          <cell r="DX159">
            <v>0</v>
          </cell>
          <cell r="DY159">
            <v>0</v>
          </cell>
          <cell r="DZ159">
            <v>0</v>
          </cell>
          <cell r="EA159">
            <v>0</v>
          </cell>
          <cell r="EB159">
            <v>0</v>
          </cell>
          <cell r="EC159">
            <v>0</v>
          </cell>
          <cell r="ED159">
            <v>0</v>
          </cell>
          <cell r="EF159">
            <v>0</v>
          </cell>
          <cell r="EI159">
            <v>1</v>
          </cell>
          <cell r="EJ159">
            <v>1</v>
          </cell>
          <cell r="EK159">
            <v>1</v>
          </cell>
          <cell r="EL159">
            <v>1</v>
          </cell>
          <cell r="FP159" t="str">
            <v>En famille d'accueil</v>
          </cell>
          <cell r="FR159" t="str">
            <v>Maison (construction non-durable délabrée)</v>
          </cell>
          <cell r="FU159" t="str">
            <v>Non</v>
          </cell>
          <cell r="GE159" t="str">
            <v>Non</v>
          </cell>
          <cell r="GH159" t="str">
            <v>Source améliorée (c'est-à-dire protégée de l'extérieur, p.ex. eau courante/robinet, puits creusé couvert, puits à pompe/forage, camion-citerne/charrette avec citerne, Kiosque/échoppe/boutique à eau, eau en bouteille; eau en sachet, etc. et eau de pluie)</v>
          </cell>
          <cell r="GK159" t="str">
            <v>Oui</v>
          </cell>
          <cell r="GL159" t="str">
            <v>Oui</v>
          </cell>
          <cell r="GM159" t="str">
            <v>Non</v>
          </cell>
          <cell r="GN159" t="str">
            <v>Non</v>
          </cell>
          <cell r="GO159" t="str">
            <v>De 31 minutes à 2 heures</v>
          </cell>
          <cell r="GQ159">
            <v>0</v>
          </cell>
          <cell r="GR159">
            <v>1</v>
          </cell>
          <cell r="GS159">
            <v>0</v>
          </cell>
          <cell r="GT159">
            <v>0</v>
          </cell>
          <cell r="GU159">
            <v>0</v>
          </cell>
          <cell r="GV159">
            <v>0</v>
          </cell>
          <cell r="GW159">
            <v>0</v>
          </cell>
          <cell r="GX159">
            <v>0</v>
          </cell>
          <cell r="GY159">
            <v>1</v>
          </cell>
          <cell r="GZ159">
            <v>1</v>
          </cell>
          <cell r="HA159">
            <v>0</v>
          </cell>
          <cell r="HB159">
            <v>0</v>
          </cell>
          <cell r="HM159" t="str">
            <v>Non</v>
          </cell>
          <cell r="HO159" t="str">
            <v>Pas d'installation sanitaire/défécation à l'air libre</v>
          </cell>
          <cell r="HU159" t="str">
            <v>Structure de santé (centre, clinique, hôpital, etc.)</v>
          </cell>
          <cell r="HW159" t="str">
            <v>Structure de santé (centre, clinique, hôpital, etc.)</v>
          </cell>
          <cell r="HY159" t="str">
            <v>Entre 2 heures et une demi-journée</v>
          </cell>
          <cell r="HZ159" t="str">
            <v>Oui</v>
          </cell>
          <cell r="IB159" t="str">
            <v>Oui</v>
          </cell>
          <cell r="IC159" t="str">
            <v>Ne sait pas</v>
          </cell>
          <cell r="ID159" t="str">
            <v>Oui</v>
          </cell>
          <cell r="IG159" t="str">
            <v>Non</v>
          </cell>
          <cell r="II159" t="str">
            <v>Non</v>
          </cell>
          <cell r="IO159">
            <v>0</v>
          </cell>
          <cell r="IP159">
            <v>0</v>
          </cell>
          <cell r="IQ159">
            <v>0</v>
          </cell>
          <cell r="IR159">
            <v>0</v>
          </cell>
          <cell r="IS159">
            <v>0</v>
          </cell>
          <cell r="IT159">
            <v>1</v>
          </cell>
          <cell r="IU159">
            <v>0</v>
          </cell>
          <cell r="IW159">
            <v>0</v>
          </cell>
          <cell r="IX159">
            <v>0</v>
          </cell>
          <cell r="IY159">
            <v>0</v>
          </cell>
          <cell r="IZ159">
            <v>0</v>
          </cell>
          <cell r="JA159">
            <v>0</v>
          </cell>
          <cell r="JB159">
            <v>1</v>
          </cell>
          <cell r="JC159">
            <v>0</v>
          </cell>
          <cell r="JE159">
            <v>1</v>
          </cell>
          <cell r="JF159">
            <v>0</v>
          </cell>
          <cell r="JG159">
            <v>0</v>
          </cell>
          <cell r="JH159">
            <v>0</v>
          </cell>
          <cell r="JI159">
            <v>0</v>
          </cell>
          <cell r="JJ159">
            <v>0</v>
          </cell>
          <cell r="JK159">
            <v>0</v>
          </cell>
          <cell r="JL159">
            <v>0</v>
          </cell>
          <cell r="JO159" t="str">
            <v>Moins de 1 heure</v>
          </cell>
          <cell r="JP159" t="str">
            <v>Non</v>
          </cell>
          <cell r="JS159" t="str">
            <v>Aucun</v>
          </cell>
          <cell r="JT159" t="str">
            <v>Aucune</v>
          </cell>
          <cell r="JU159" t="str">
            <v>Aucun</v>
          </cell>
          <cell r="JV159" t="str">
            <v>Aucune</v>
          </cell>
          <cell r="JZ159" t="str">
            <v>Manque de moyens pour payer l’école</v>
          </cell>
          <cell r="KD159">
            <v>1</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V159">
            <v>0</v>
          </cell>
          <cell r="KW159">
            <v>0</v>
          </cell>
          <cell r="KX159">
            <v>0</v>
          </cell>
          <cell r="KY159">
            <v>1</v>
          </cell>
          <cell r="KZ159">
            <v>0</v>
          </cell>
          <cell r="LA159">
            <v>0</v>
          </cell>
          <cell r="LD159">
            <v>0</v>
          </cell>
          <cell r="LE159">
            <v>1</v>
          </cell>
          <cell r="LG159">
            <v>0</v>
          </cell>
          <cell r="LH159">
            <v>0</v>
          </cell>
          <cell r="LI159">
            <v>0</v>
          </cell>
          <cell r="LJ159">
            <v>0</v>
          </cell>
          <cell r="LK159">
            <v>0</v>
          </cell>
          <cell r="LL159">
            <v>0</v>
          </cell>
          <cell r="LM159">
            <v>0</v>
          </cell>
          <cell r="LN159">
            <v>0</v>
          </cell>
          <cell r="LQ159">
            <v>0</v>
          </cell>
          <cell r="LR159">
            <v>0</v>
          </cell>
          <cell r="LS159">
            <v>1</v>
          </cell>
          <cell r="LT159">
            <v>0</v>
          </cell>
          <cell r="LU159">
            <v>0</v>
          </cell>
          <cell r="LV159">
            <v>0</v>
          </cell>
          <cell r="LW159">
            <v>0</v>
          </cell>
          <cell r="LX159">
            <v>0</v>
          </cell>
          <cell r="LY159">
            <v>0</v>
          </cell>
          <cell r="LZ159">
            <v>0</v>
          </cell>
          <cell r="MA159">
            <v>0</v>
          </cell>
          <cell r="MB159">
            <v>0</v>
          </cell>
          <cell r="MC159">
            <v>0</v>
          </cell>
          <cell r="MD159">
            <v>0</v>
          </cell>
          <cell r="MG159">
            <v>0</v>
          </cell>
          <cell r="MH159">
            <v>0</v>
          </cell>
          <cell r="MI159">
            <v>1</v>
          </cell>
          <cell r="MJ159">
            <v>0</v>
          </cell>
          <cell r="MK159">
            <v>0</v>
          </cell>
          <cell r="ML159">
            <v>0</v>
          </cell>
          <cell r="MM159">
            <v>0</v>
          </cell>
          <cell r="MN159">
            <v>0</v>
          </cell>
          <cell r="MO159">
            <v>0</v>
          </cell>
          <cell r="MP159">
            <v>0</v>
          </cell>
          <cell r="MQ159">
            <v>0</v>
          </cell>
          <cell r="MR159">
            <v>0</v>
          </cell>
          <cell r="MS159">
            <v>0</v>
          </cell>
          <cell r="MT159">
            <v>0</v>
          </cell>
          <cell r="MU159">
            <v>0</v>
          </cell>
          <cell r="NH159">
            <v>1</v>
          </cell>
          <cell r="NN159">
            <v>3.4</v>
          </cell>
          <cell r="QR159">
            <v>12</v>
          </cell>
          <cell r="QS159">
            <v>26</v>
          </cell>
        </row>
        <row r="160">
          <cell r="F160" t="str">
            <v>Oui</v>
          </cell>
          <cell r="I160">
            <v>0</v>
          </cell>
          <cell r="AM160">
            <v>45139</v>
          </cell>
          <cell r="AN160" t="str">
            <v>Oui</v>
          </cell>
          <cell r="AQ160" t="str">
            <v>Déplacé interne</v>
          </cell>
          <cell r="BE160">
            <v>0</v>
          </cell>
          <cell r="BF160">
            <v>1</v>
          </cell>
          <cell r="BH160">
            <v>1</v>
          </cell>
          <cell r="BI160">
            <v>0</v>
          </cell>
          <cell r="BK160">
            <v>2</v>
          </cell>
          <cell r="BL160">
            <v>0</v>
          </cell>
          <cell r="BN160">
            <v>1</v>
          </cell>
          <cell r="BO160">
            <v>1</v>
          </cell>
          <cell r="BQ160">
            <v>0</v>
          </cell>
          <cell r="BR160">
            <v>0</v>
          </cell>
          <cell r="CC160">
            <v>6</v>
          </cell>
          <cell r="CF160">
            <v>6</v>
          </cell>
          <cell r="DE160" t="str">
            <v>Travail journalier</v>
          </cell>
          <cell r="DG160" t="str">
            <v>Non</v>
          </cell>
          <cell r="DI160" t="str">
            <v>Non</v>
          </cell>
          <cell r="DJ160" t="str">
            <v>Les produits sur le marché sont trop chers pour le ménage</v>
          </cell>
          <cell r="DL160" t="str">
            <v>Non</v>
          </cell>
          <cell r="DO160">
            <v>0</v>
          </cell>
          <cell r="DP160">
            <v>0</v>
          </cell>
          <cell r="DQ160">
            <v>0</v>
          </cell>
          <cell r="DR160">
            <v>0</v>
          </cell>
          <cell r="DS160">
            <v>1</v>
          </cell>
          <cell r="DT160">
            <v>1</v>
          </cell>
          <cell r="DU160">
            <v>0</v>
          </cell>
          <cell r="DV160">
            <v>0</v>
          </cell>
          <cell r="DW160">
            <v>0</v>
          </cell>
          <cell r="DX160">
            <v>0</v>
          </cell>
          <cell r="DY160">
            <v>0</v>
          </cell>
          <cell r="DZ160">
            <v>0</v>
          </cell>
          <cell r="EA160">
            <v>0</v>
          </cell>
          <cell r="EB160">
            <v>0</v>
          </cell>
          <cell r="EC160">
            <v>0</v>
          </cell>
          <cell r="ED160">
            <v>0</v>
          </cell>
          <cell r="EF160">
            <v>0</v>
          </cell>
          <cell r="EI160">
            <v>1</v>
          </cell>
          <cell r="EJ160">
            <v>1</v>
          </cell>
          <cell r="EK160">
            <v>2</v>
          </cell>
          <cell r="EL160">
            <v>2</v>
          </cell>
          <cell r="FP160" t="str">
            <v>En famille d'accueil</v>
          </cell>
          <cell r="FR160" t="str">
            <v>Maison (construction non-durable délabrée)</v>
          </cell>
          <cell r="FU160" t="str">
            <v>Non</v>
          </cell>
          <cell r="GE160" t="str">
            <v>Non</v>
          </cell>
          <cell r="GH160" t="str">
            <v>Source non-améliorée (c'est à dire non-protégée de l'extérieur, p.ex. puits creusé non-couvert/traditionnel, source naturelle non-aménagée, etc.)</v>
          </cell>
          <cell r="GK160" t="str">
            <v>Oui</v>
          </cell>
          <cell r="GL160" t="str">
            <v>Oui</v>
          </cell>
          <cell r="GM160" t="str">
            <v>Non</v>
          </cell>
          <cell r="GN160" t="str">
            <v>Non</v>
          </cell>
          <cell r="GO160" t="str">
            <v>De 31 minutes à 2 heures</v>
          </cell>
          <cell r="GQ160">
            <v>0</v>
          </cell>
          <cell r="GR160">
            <v>1</v>
          </cell>
          <cell r="GS160">
            <v>0</v>
          </cell>
          <cell r="GT160">
            <v>0</v>
          </cell>
          <cell r="GU160">
            <v>0</v>
          </cell>
          <cell r="GV160">
            <v>0</v>
          </cell>
          <cell r="GW160">
            <v>0</v>
          </cell>
          <cell r="GX160">
            <v>0</v>
          </cell>
          <cell r="GY160">
            <v>1</v>
          </cell>
          <cell r="GZ160">
            <v>0</v>
          </cell>
          <cell r="HA160">
            <v>0</v>
          </cell>
          <cell r="HB160">
            <v>0</v>
          </cell>
          <cell r="HM160" t="str">
            <v>Non</v>
          </cell>
          <cell r="HO160" t="str">
            <v>Pas d'installation sanitaire/défécation à l'air libre</v>
          </cell>
          <cell r="HU160" t="str">
            <v>Structure de santé (centre, clinique, hôpital, etc.)</v>
          </cell>
          <cell r="HW160" t="str">
            <v>Structure de santé (centre, clinique, hôpital, etc.)</v>
          </cell>
          <cell r="HY160" t="str">
            <v>Entre 2 heures et une demi-journée</v>
          </cell>
          <cell r="HZ160" t="str">
            <v>Non</v>
          </cell>
          <cell r="IB160" t="str">
            <v>Oui</v>
          </cell>
          <cell r="IC160" t="str">
            <v>Oui</v>
          </cell>
          <cell r="ID160" t="str">
            <v>Oui</v>
          </cell>
          <cell r="IG160" t="str">
            <v>Non</v>
          </cell>
          <cell r="II160" t="str">
            <v>Non</v>
          </cell>
          <cell r="IO160">
            <v>0</v>
          </cell>
          <cell r="IP160">
            <v>0</v>
          </cell>
          <cell r="IQ160">
            <v>0</v>
          </cell>
          <cell r="IR160">
            <v>0</v>
          </cell>
          <cell r="IS160">
            <v>0</v>
          </cell>
          <cell r="IT160">
            <v>1</v>
          </cell>
          <cell r="IU160">
            <v>0</v>
          </cell>
          <cell r="IW160">
            <v>0</v>
          </cell>
          <cell r="IX160">
            <v>0</v>
          </cell>
          <cell r="IY160">
            <v>0</v>
          </cell>
          <cell r="IZ160">
            <v>0</v>
          </cell>
          <cell r="JA160">
            <v>0</v>
          </cell>
          <cell r="JB160">
            <v>1</v>
          </cell>
          <cell r="JC160">
            <v>0</v>
          </cell>
          <cell r="JE160">
            <v>1</v>
          </cell>
          <cell r="JF160">
            <v>0</v>
          </cell>
          <cell r="JG160">
            <v>0</v>
          </cell>
          <cell r="JH160">
            <v>0</v>
          </cell>
          <cell r="JI160">
            <v>0</v>
          </cell>
          <cell r="JJ160">
            <v>0</v>
          </cell>
          <cell r="JK160">
            <v>0</v>
          </cell>
          <cell r="JL160">
            <v>0</v>
          </cell>
          <cell r="JO160" t="str">
            <v>Moins de 1 heure</v>
          </cell>
          <cell r="JP160" t="str">
            <v>Non</v>
          </cell>
          <cell r="JS160" t="str">
            <v>Aucun</v>
          </cell>
          <cell r="JU160" t="str">
            <v>Aucun</v>
          </cell>
          <cell r="JZ160" t="str">
            <v>Autre (préciser)</v>
          </cell>
          <cell r="KD160">
            <v>1</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V160">
            <v>1</v>
          </cell>
          <cell r="KW160">
            <v>0</v>
          </cell>
          <cell r="KX160">
            <v>0</v>
          </cell>
          <cell r="KY160">
            <v>1</v>
          </cell>
          <cell r="KZ160">
            <v>0</v>
          </cell>
          <cell r="LA160">
            <v>0</v>
          </cell>
          <cell r="LD160">
            <v>1</v>
          </cell>
          <cell r="LE160">
            <v>0</v>
          </cell>
          <cell r="LG160">
            <v>0</v>
          </cell>
          <cell r="LH160">
            <v>0</v>
          </cell>
          <cell r="LI160">
            <v>0</v>
          </cell>
          <cell r="LJ160">
            <v>0</v>
          </cell>
          <cell r="LK160">
            <v>0</v>
          </cell>
          <cell r="LL160">
            <v>0</v>
          </cell>
          <cell r="LM160">
            <v>0</v>
          </cell>
          <cell r="LN160">
            <v>0</v>
          </cell>
          <cell r="LQ160">
            <v>0</v>
          </cell>
          <cell r="LR160">
            <v>0</v>
          </cell>
          <cell r="LS160">
            <v>1</v>
          </cell>
          <cell r="LT160">
            <v>0</v>
          </cell>
          <cell r="LU160">
            <v>0</v>
          </cell>
          <cell r="LV160">
            <v>0</v>
          </cell>
          <cell r="LW160">
            <v>0</v>
          </cell>
          <cell r="LX160">
            <v>0</v>
          </cell>
          <cell r="LY160">
            <v>0</v>
          </cell>
          <cell r="LZ160">
            <v>0</v>
          </cell>
          <cell r="MA160">
            <v>0</v>
          </cell>
          <cell r="MB160">
            <v>0</v>
          </cell>
          <cell r="MC160">
            <v>0</v>
          </cell>
          <cell r="MD160">
            <v>0</v>
          </cell>
          <cell r="MG160">
            <v>0</v>
          </cell>
          <cell r="MH160">
            <v>0</v>
          </cell>
          <cell r="MI160">
            <v>1</v>
          </cell>
          <cell r="MJ160">
            <v>0</v>
          </cell>
          <cell r="MK160">
            <v>0</v>
          </cell>
          <cell r="ML160">
            <v>0</v>
          </cell>
          <cell r="MM160">
            <v>0</v>
          </cell>
          <cell r="MN160">
            <v>0</v>
          </cell>
          <cell r="MO160">
            <v>0</v>
          </cell>
          <cell r="MP160">
            <v>0</v>
          </cell>
          <cell r="MQ160">
            <v>0</v>
          </cell>
          <cell r="MR160">
            <v>0</v>
          </cell>
          <cell r="MS160">
            <v>0</v>
          </cell>
          <cell r="MT160">
            <v>0</v>
          </cell>
          <cell r="MU160">
            <v>0</v>
          </cell>
          <cell r="NH160">
            <v>1</v>
          </cell>
          <cell r="NN160">
            <v>3.2</v>
          </cell>
          <cell r="QR160">
            <v>11</v>
          </cell>
          <cell r="QS160">
            <v>20</v>
          </cell>
        </row>
        <row r="161">
          <cell r="F161" t="str">
            <v>Oui</v>
          </cell>
          <cell r="I161">
            <v>0</v>
          </cell>
          <cell r="AM161">
            <v>45170</v>
          </cell>
          <cell r="AN161" t="str">
            <v>Oui</v>
          </cell>
          <cell r="AQ161" t="str">
            <v>Déplacé interne</v>
          </cell>
          <cell r="BE161">
            <v>0</v>
          </cell>
          <cell r="BF161">
            <v>0</v>
          </cell>
          <cell r="BH161">
            <v>0</v>
          </cell>
          <cell r="BI161">
            <v>0</v>
          </cell>
          <cell r="BK161">
            <v>2</v>
          </cell>
          <cell r="BL161">
            <v>2</v>
          </cell>
          <cell r="BN161">
            <v>1</v>
          </cell>
          <cell r="BO161">
            <v>1</v>
          </cell>
          <cell r="BQ161">
            <v>0</v>
          </cell>
          <cell r="BR161">
            <v>0</v>
          </cell>
          <cell r="CC161">
            <v>6</v>
          </cell>
          <cell r="CF161">
            <v>6</v>
          </cell>
          <cell r="DE161" t="str">
            <v>Travail journalier</v>
          </cell>
          <cell r="DG161" t="str">
            <v>Non</v>
          </cell>
          <cell r="DI161" t="str">
            <v>Non</v>
          </cell>
          <cell r="DJ161" t="str">
            <v>Les produits sur le marché sont trop chers pour le ménage</v>
          </cell>
          <cell r="DL161" t="str">
            <v>Non</v>
          </cell>
          <cell r="DO161">
            <v>0</v>
          </cell>
          <cell r="DP161">
            <v>0</v>
          </cell>
          <cell r="DQ161">
            <v>0</v>
          </cell>
          <cell r="DR161">
            <v>0</v>
          </cell>
          <cell r="DS161">
            <v>1</v>
          </cell>
          <cell r="DT161">
            <v>0</v>
          </cell>
          <cell r="DU161">
            <v>0</v>
          </cell>
          <cell r="DV161">
            <v>0</v>
          </cell>
          <cell r="DW161">
            <v>0</v>
          </cell>
          <cell r="DX161">
            <v>0</v>
          </cell>
          <cell r="DY161">
            <v>0</v>
          </cell>
          <cell r="DZ161">
            <v>0</v>
          </cell>
          <cell r="EA161">
            <v>0</v>
          </cell>
          <cell r="EB161">
            <v>0</v>
          </cell>
          <cell r="EC161">
            <v>0</v>
          </cell>
          <cell r="ED161">
            <v>0</v>
          </cell>
          <cell r="EF161">
            <v>0</v>
          </cell>
          <cell r="EI161">
            <v>1</v>
          </cell>
          <cell r="EJ161">
            <v>1</v>
          </cell>
          <cell r="EK161">
            <v>2</v>
          </cell>
          <cell r="EL161">
            <v>2</v>
          </cell>
          <cell r="FP161" t="str">
            <v>En famille d'accueil</v>
          </cell>
          <cell r="FR161" t="str">
            <v>Maison (construction non-durable délabrée)</v>
          </cell>
          <cell r="FU161" t="str">
            <v>Non</v>
          </cell>
          <cell r="GE161" t="str">
            <v>Non</v>
          </cell>
          <cell r="GH161" t="str">
            <v>Source non-améliorée (c'est à dire non-protégée de l'extérieur, p.ex. puits creusé non-couvert/traditionnel, source naturelle non-aménagée, etc.)</v>
          </cell>
          <cell r="GK161" t="str">
            <v>Oui</v>
          </cell>
          <cell r="GL161" t="str">
            <v>Oui</v>
          </cell>
          <cell r="GM161" t="str">
            <v>Oui</v>
          </cell>
          <cell r="GN161" t="str">
            <v>Non</v>
          </cell>
          <cell r="GO161" t="str">
            <v>De 31 minutes à 2 heures</v>
          </cell>
          <cell r="GQ161">
            <v>0</v>
          </cell>
          <cell r="GR161">
            <v>1</v>
          </cell>
          <cell r="GS161">
            <v>0</v>
          </cell>
          <cell r="GT161">
            <v>0</v>
          </cell>
          <cell r="GU161">
            <v>0</v>
          </cell>
          <cell r="GV161">
            <v>0</v>
          </cell>
          <cell r="GW161">
            <v>0</v>
          </cell>
          <cell r="GX161">
            <v>0</v>
          </cell>
          <cell r="GY161">
            <v>1</v>
          </cell>
          <cell r="GZ161">
            <v>1</v>
          </cell>
          <cell r="HA161">
            <v>0</v>
          </cell>
          <cell r="HB161">
            <v>0</v>
          </cell>
          <cell r="HM161" t="str">
            <v>Non</v>
          </cell>
          <cell r="HO161" t="str">
            <v>Installation sanitaire non-améliorée (c’est-à-dire qui n'empêchent pas le contact extérieur avec les excréments, p.ex. latrine à fosse ouverte/sans dalle, latrines traditionnelles, etc.)</v>
          </cell>
          <cell r="HQ161" t="str">
            <v>Non</v>
          </cell>
          <cell r="HR161" t="str">
            <v>Oui</v>
          </cell>
          <cell r="HU161" t="str">
            <v>Structure de santé (centre, clinique, hôpital, etc.)</v>
          </cell>
          <cell r="HW161" t="str">
            <v>Structure de santé (centre, clinique, hôpital, etc.)</v>
          </cell>
          <cell r="HY161" t="str">
            <v>Entre 2 heures et une demi-journée</v>
          </cell>
          <cell r="HZ161" t="str">
            <v>Non</v>
          </cell>
          <cell r="IG161" t="str">
            <v>Non</v>
          </cell>
          <cell r="II161" t="str">
            <v>Non</v>
          </cell>
          <cell r="IO161">
            <v>0</v>
          </cell>
          <cell r="IP161">
            <v>0</v>
          </cell>
          <cell r="IQ161">
            <v>0</v>
          </cell>
          <cell r="IR161">
            <v>0</v>
          </cell>
          <cell r="IS161">
            <v>0</v>
          </cell>
          <cell r="IT161">
            <v>1</v>
          </cell>
          <cell r="IU161">
            <v>0</v>
          </cell>
          <cell r="IW161">
            <v>0</v>
          </cell>
          <cell r="IX161">
            <v>0</v>
          </cell>
          <cell r="IY161">
            <v>0</v>
          </cell>
          <cell r="IZ161">
            <v>0</v>
          </cell>
          <cell r="JA161">
            <v>0</v>
          </cell>
          <cell r="JB161">
            <v>1</v>
          </cell>
          <cell r="JC161">
            <v>0</v>
          </cell>
          <cell r="JE161">
            <v>1</v>
          </cell>
          <cell r="JF161">
            <v>0</v>
          </cell>
          <cell r="JG161">
            <v>0</v>
          </cell>
          <cell r="JH161">
            <v>0</v>
          </cell>
          <cell r="JI161">
            <v>0</v>
          </cell>
          <cell r="JJ161">
            <v>0</v>
          </cell>
          <cell r="JK161">
            <v>0</v>
          </cell>
          <cell r="JL161">
            <v>0</v>
          </cell>
          <cell r="JO161" t="str">
            <v>Au moins une heure</v>
          </cell>
          <cell r="JP161" t="str">
            <v>Non</v>
          </cell>
          <cell r="JS161" t="str">
            <v>Aucun</v>
          </cell>
          <cell r="JT161" t="str">
            <v>Aucune</v>
          </cell>
          <cell r="JU161" t="str">
            <v>Pas de garçons de cet âge dans le ménage</v>
          </cell>
          <cell r="JV161" t="str">
            <v>Aucune</v>
          </cell>
          <cell r="JZ161" t="str">
            <v>Manque de moyens pour payer l’école</v>
          </cell>
          <cell r="KD161">
            <v>1</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V161">
            <v>1</v>
          </cell>
          <cell r="KW161">
            <v>0</v>
          </cell>
          <cell r="KX161">
            <v>0</v>
          </cell>
          <cell r="KY161">
            <v>1</v>
          </cell>
          <cell r="KZ161">
            <v>0</v>
          </cell>
          <cell r="LA161">
            <v>0</v>
          </cell>
          <cell r="LD161">
            <v>1</v>
          </cell>
          <cell r="LE161">
            <v>0</v>
          </cell>
          <cell r="LG161">
            <v>0</v>
          </cell>
          <cell r="LH161">
            <v>0</v>
          </cell>
          <cell r="LI161">
            <v>0</v>
          </cell>
          <cell r="LJ161">
            <v>0</v>
          </cell>
          <cell r="LK161">
            <v>0</v>
          </cell>
          <cell r="LL161">
            <v>0</v>
          </cell>
          <cell r="LM161">
            <v>0</v>
          </cell>
          <cell r="LN161">
            <v>0</v>
          </cell>
          <cell r="LQ161">
            <v>0</v>
          </cell>
          <cell r="LR161">
            <v>0</v>
          </cell>
          <cell r="LS161">
            <v>1</v>
          </cell>
          <cell r="LT161">
            <v>0</v>
          </cell>
          <cell r="LU161">
            <v>0</v>
          </cell>
          <cell r="LV161">
            <v>0</v>
          </cell>
          <cell r="LW161">
            <v>0</v>
          </cell>
          <cell r="LX161">
            <v>0</v>
          </cell>
          <cell r="LY161">
            <v>0</v>
          </cell>
          <cell r="LZ161">
            <v>0</v>
          </cell>
          <cell r="MA161">
            <v>0</v>
          </cell>
          <cell r="MB161">
            <v>0</v>
          </cell>
          <cell r="MC161">
            <v>0</v>
          </cell>
          <cell r="MD161">
            <v>0</v>
          </cell>
          <cell r="MG161">
            <v>0</v>
          </cell>
          <cell r="MH161">
            <v>0</v>
          </cell>
          <cell r="MI161">
            <v>1</v>
          </cell>
          <cell r="MJ161">
            <v>0</v>
          </cell>
          <cell r="MK161">
            <v>0</v>
          </cell>
          <cell r="ML161">
            <v>0</v>
          </cell>
          <cell r="MM161">
            <v>0</v>
          </cell>
          <cell r="MN161">
            <v>0</v>
          </cell>
          <cell r="MO161">
            <v>0</v>
          </cell>
          <cell r="MP161">
            <v>0</v>
          </cell>
          <cell r="MQ161">
            <v>0</v>
          </cell>
          <cell r="MR161">
            <v>0</v>
          </cell>
          <cell r="MS161">
            <v>0</v>
          </cell>
          <cell r="MT161">
            <v>0</v>
          </cell>
          <cell r="MU161">
            <v>0</v>
          </cell>
          <cell r="NH161">
            <v>1</v>
          </cell>
          <cell r="NN161">
            <v>3.1</v>
          </cell>
          <cell r="QR161">
            <v>13</v>
          </cell>
          <cell r="QS161">
            <v>20</v>
          </cell>
        </row>
        <row r="162">
          <cell r="F162" t="str">
            <v>Oui</v>
          </cell>
          <cell r="I162">
            <v>0</v>
          </cell>
          <cell r="AM162">
            <v>45200</v>
          </cell>
          <cell r="AN162" t="str">
            <v>Oui</v>
          </cell>
          <cell r="AQ162" t="str">
            <v>Résident / autochtone (pas déplacé depuis au moins 12 mois)</v>
          </cell>
          <cell r="AS162" t="str">
            <v>Non</v>
          </cell>
          <cell r="BE162">
            <v>0</v>
          </cell>
          <cell r="BF162">
            <v>0</v>
          </cell>
          <cell r="BH162">
            <v>0</v>
          </cell>
          <cell r="BI162">
            <v>1</v>
          </cell>
          <cell r="BK162">
            <v>2</v>
          </cell>
          <cell r="BL162">
            <v>0</v>
          </cell>
          <cell r="BN162">
            <v>1</v>
          </cell>
          <cell r="BO162">
            <v>1</v>
          </cell>
          <cell r="BQ162">
            <v>0</v>
          </cell>
          <cell r="BR162">
            <v>0</v>
          </cell>
          <cell r="CC162">
            <v>5</v>
          </cell>
          <cell r="CF162">
            <v>5</v>
          </cell>
          <cell r="DE162" t="str">
            <v>Travail journalier</v>
          </cell>
          <cell r="DG162" t="str">
            <v>Oui</v>
          </cell>
          <cell r="DI162" t="str">
            <v>Non</v>
          </cell>
          <cell r="DJ162" t="str">
            <v>Les produits sur le marché sont trop chers pour le ménage</v>
          </cell>
          <cell r="DL162" t="str">
            <v>Non</v>
          </cell>
          <cell r="DO162">
            <v>0</v>
          </cell>
          <cell r="DP162">
            <v>0</v>
          </cell>
          <cell r="DQ162">
            <v>0</v>
          </cell>
          <cell r="DR162">
            <v>0</v>
          </cell>
          <cell r="DS162">
            <v>1</v>
          </cell>
          <cell r="DT162">
            <v>0</v>
          </cell>
          <cell r="DU162">
            <v>0</v>
          </cell>
          <cell r="DV162">
            <v>0</v>
          </cell>
          <cell r="DW162">
            <v>0</v>
          </cell>
          <cell r="DX162">
            <v>0</v>
          </cell>
          <cell r="DY162">
            <v>0</v>
          </cell>
          <cell r="DZ162">
            <v>0</v>
          </cell>
          <cell r="EA162">
            <v>0</v>
          </cell>
          <cell r="EB162">
            <v>0</v>
          </cell>
          <cell r="EC162">
            <v>0</v>
          </cell>
          <cell r="ED162">
            <v>0</v>
          </cell>
          <cell r="EF162">
            <v>0</v>
          </cell>
          <cell r="EI162">
            <v>1</v>
          </cell>
          <cell r="EJ162">
            <v>1</v>
          </cell>
          <cell r="EK162">
            <v>2</v>
          </cell>
          <cell r="EL162">
            <v>2</v>
          </cell>
          <cell r="FP162" t="str">
            <v>Locataire (habite seul sur une parcelle qu'il loue)</v>
          </cell>
          <cell r="FR162" t="str">
            <v>Maison (construction non-durable délabrée)</v>
          </cell>
          <cell r="FU162" t="str">
            <v>Non</v>
          </cell>
          <cell r="GE162" t="str">
            <v>Non</v>
          </cell>
          <cell r="GH162" t="str">
            <v>Source non-améliorée (c'est à dire non-protégée de l'extérieur, p.ex. puits creusé non-couvert/traditionnel, source naturelle non-aménagée, etc.)</v>
          </cell>
          <cell r="GK162" t="str">
            <v>Non</v>
          </cell>
          <cell r="GL162" t="str">
            <v>Oui</v>
          </cell>
          <cell r="GM162" t="str">
            <v>Oui</v>
          </cell>
          <cell r="GN162" t="str">
            <v>Oui</v>
          </cell>
          <cell r="GO162" t="str">
            <v>De 31 minutes à 2 heures</v>
          </cell>
          <cell r="GQ162">
            <v>0</v>
          </cell>
          <cell r="GR162">
            <v>1</v>
          </cell>
          <cell r="GS162">
            <v>0</v>
          </cell>
          <cell r="GT162">
            <v>0</v>
          </cell>
          <cell r="GU162">
            <v>0</v>
          </cell>
          <cell r="GV162">
            <v>0</v>
          </cell>
          <cell r="GW162">
            <v>0</v>
          </cell>
          <cell r="GX162">
            <v>0</v>
          </cell>
          <cell r="GY162">
            <v>0</v>
          </cell>
          <cell r="GZ162">
            <v>0</v>
          </cell>
          <cell r="HA162">
            <v>0</v>
          </cell>
          <cell r="HB162">
            <v>0</v>
          </cell>
          <cell r="HM162" t="str">
            <v>Non</v>
          </cell>
          <cell r="HO162" t="str">
            <v>Pas d'installation sanitaire/défécation à l'air libre</v>
          </cell>
          <cell r="HU162" t="str">
            <v>Structure de santé (centre, clinique, hôpital, etc.)</v>
          </cell>
          <cell r="HW162" t="str">
            <v>Structure de santé (centre, clinique, hôpital, etc.)</v>
          </cell>
          <cell r="HY162" t="str">
            <v>Entre 2 heures et une demi-journée</v>
          </cell>
          <cell r="HZ162" t="str">
            <v>Non</v>
          </cell>
          <cell r="IB162" t="str">
            <v>Oui</v>
          </cell>
          <cell r="IC162" t="str">
            <v>Oui</v>
          </cell>
          <cell r="ID162" t="str">
            <v>Oui</v>
          </cell>
          <cell r="IG162" t="str">
            <v>Non</v>
          </cell>
          <cell r="II162" t="str">
            <v>Oui</v>
          </cell>
          <cell r="IK162">
            <v>0</v>
          </cell>
          <cell r="IL162">
            <v>1</v>
          </cell>
          <cell r="IM162">
            <v>0</v>
          </cell>
          <cell r="IO162">
            <v>0</v>
          </cell>
          <cell r="IP162">
            <v>0</v>
          </cell>
          <cell r="IQ162">
            <v>0</v>
          </cell>
          <cell r="IR162">
            <v>0</v>
          </cell>
          <cell r="IS162">
            <v>0</v>
          </cell>
          <cell r="IT162">
            <v>1</v>
          </cell>
          <cell r="IU162">
            <v>0</v>
          </cell>
          <cell r="IW162">
            <v>0</v>
          </cell>
          <cell r="IX162">
            <v>0</v>
          </cell>
          <cell r="IY162">
            <v>0</v>
          </cell>
          <cell r="IZ162">
            <v>0</v>
          </cell>
          <cell r="JA162">
            <v>0</v>
          </cell>
          <cell r="JB162">
            <v>1</v>
          </cell>
          <cell r="JC162">
            <v>0</v>
          </cell>
          <cell r="JE162">
            <v>0</v>
          </cell>
          <cell r="JF162">
            <v>0</v>
          </cell>
          <cell r="JG162">
            <v>1</v>
          </cell>
          <cell r="JH162">
            <v>0</v>
          </cell>
          <cell r="JI162">
            <v>0</v>
          </cell>
          <cell r="JJ162">
            <v>0</v>
          </cell>
          <cell r="JK162">
            <v>0</v>
          </cell>
          <cell r="JL162">
            <v>0</v>
          </cell>
          <cell r="JO162" t="str">
            <v>Au moins une heure</v>
          </cell>
          <cell r="JP162" t="str">
            <v>Non</v>
          </cell>
          <cell r="JS162" t="str">
            <v>Aucun</v>
          </cell>
          <cell r="JU162" t="str">
            <v>Aucun</v>
          </cell>
          <cell r="JZ162" t="str">
            <v>Autre (préciser)</v>
          </cell>
          <cell r="KD162">
            <v>1</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V162">
            <v>1</v>
          </cell>
          <cell r="KW162">
            <v>0</v>
          </cell>
          <cell r="KX162">
            <v>0</v>
          </cell>
          <cell r="KY162">
            <v>1</v>
          </cell>
          <cell r="KZ162">
            <v>0</v>
          </cell>
          <cell r="LA162">
            <v>0</v>
          </cell>
          <cell r="LD162">
            <v>0</v>
          </cell>
          <cell r="LE162">
            <v>1</v>
          </cell>
          <cell r="LG162">
            <v>0</v>
          </cell>
          <cell r="LH162">
            <v>1</v>
          </cell>
          <cell r="LI162">
            <v>0</v>
          </cell>
          <cell r="LJ162">
            <v>0</v>
          </cell>
          <cell r="LK162">
            <v>0</v>
          </cell>
          <cell r="LL162">
            <v>0</v>
          </cell>
          <cell r="LM162">
            <v>0</v>
          </cell>
          <cell r="LN162">
            <v>0</v>
          </cell>
          <cell r="LQ162">
            <v>0</v>
          </cell>
          <cell r="LR162">
            <v>0</v>
          </cell>
          <cell r="LS162">
            <v>1</v>
          </cell>
          <cell r="LT162">
            <v>0</v>
          </cell>
          <cell r="LU162">
            <v>0</v>
          </cell>
          <cell r="LV162">
            <v>0</v>
          </cell>
          <cell r="LW162">
            <v>0</v>
          </cell>
          <cell r="LX162">
            <v>0</v>
          </cell>
          <cell r="LY162">
            <v>0</v>
          </cell>
          <cell r="LZ162">
            <v>0</v>
          </cell>
          <cell r="MA162">
            <v>0</v>
          </cell>
          <cell r="MB162">
            <v>0</v>
          </cell>
          <cell r="MC162">
            <v>0</v>
          </cell>
          <cell r="MD162">
            <v>0</v>
          </cell>
          <cell r="MG162">
            <v>0</v>
          </cell>
          <cell r="MH162">
            <v>0</v>
          </cell>
          <cell r="MI162">
            <v>0</v>
          </cell>
          <cell r="MJ162">
            <v>1</v>
          </cell>
          <cell r="MK162">
            <v>0</v>
          </cell>
          <cell r="ML162">
            <v>0</v>
          </cell>
          <cell r="MM162">
            <v>0</v>
          </cell>
          <cell r="MN162">
            <v>0</v>
          </cell>
          <cell r="MO162">
            <v>0</v>
          </cell>
          <cell r="MP162">
            <v>0</v>
          </cell>
          <cell r="MQ162">
            <v>0</v>
          </cell>
          <cell r="MR162">
            <v>0</v>
          </cell>
          <cell r="MS162">
            <v>0</v>
          </cell>
          <cell r="MT162">
            <v>0</v>
          </cell>
          <cell r="MU162">
            <v>0</v>
          </cell>
          <cell r="NH162">
            <v>1</v>
          </cell>
          <cell r="NN162">
            <v>3.3</v>
          </cell>
          <cell r="QR162">
            <v>12</v>
          </cell>
          <cell r="QS162">
            <v>21</v>
          </cell>
        </row>
        <row r="163">
          <cell r="F163" t="str">
            <v>Oui</v>
          </cell>
          <cell r="I163">
            <v>0</v>
          </cell>
          <cell r="AM163">
            <v>45170</v>
          </cell>
          <cell r="AN163" t="str">
            <v>Oui</v>
          </cell>
          <cell r="AQ163" t="str">
            <v>Déplacé interne</v>
          </cell>
          <cell r="BE163">
            <v>0</v>
          </cell>
          <cell r="BF163">
            <v>0</v>
          </cell>
          <cell r="BH163">
            <v>1</v>
          </cell>
          <cell r="BI163">
            <v>0</v>
          </cell>
          <cell r="BK163">
            <v>1</v>
          </cell>
          <cell r="BL163">
            <v>2</v>
          </cell>
          <cell r="BN163">
            <v>1</v>
          </cell>
          <cell r="BO163">
            <v>1</v>
          </cell>
          <cell r="BQ163">
            <v>0</v>
          </cell>
          <cell r="BR163">
            <v>0</v>
          </cell>
          <cell r="CC163">
            <v>6</v>
          </cell>
          <cell r="CF163">
            <v>6</v>
          </cell>
          <cell r="DE163" t="str">
            <v>Travail journalier</v>
          </cell>
          <cell r="DG163" t="str">
            <v>Oui</v>
          </cell>
          <cell r="DI163" t="str">
            <v>Non</v>
          </cell>
          <cell r="DJ163" t="str">
            <v>Les produits sur le marché sont trop chers pour le ménage</v>
          </cell>
          <cell r="DL163" t="str">
            <v>Non</v>
          </cell>
          <cell r="DO163">
            <v>0</v>
          </cell>
          <cell r="DP163">
            <v>0</v>
          </cell>
          <cell r="DQ163">
            <v>0</v>
          </cell>
          <cell r="DR163">
            <v>0</v>
          </cell>
          <cell r="DS163">
            <v>1</v>
          </cell>
          <cell r="DT163">
            <v>1</v>
          </cell>
          <cell r="DU163">
            <v>0</v>
          </cell>
          <cell r="DV163">
            <v>0</v>
          </cell>
          <cell r="DW163">
            <v>0</v>
          </cell>
          <cell r="DX163">
            <v>0</v>
          </cell>
          <cell r="DY163">
            <v>0</v>
          </cell>
          <cell r="DZ163">
            <v>0</v>
          </cell>
          <cell r="EA163">
            <v>0</v>
          </cell>
          <cell r="EB163">
            <v>0</v>
          </cell>
          <cell r="EC163">
            <v>0</v>
          </cell>
          <cell r="ED163">
            <v>0</v>
          </cell>
          <cell r="EF163">
            <v>0</v>
          </cell>
          <cell r="EI163">
            <v>1</v>
          </cell>
          <cell r="EJ163">
            <v>1</v>
          </cell>
          <cell r="EK163">
            <v>1</v>
          </cell>
          <cell r="EL163">
            <v>1</v>
          </cell>
          <cell r="FP163" t="str">
            <v>En famille d'accueil</v>
          </cell>
          <cell r="FR163" t="str">
            <v>Maison (construction non-durable délabrée)</v>
          </cell>
          <cell r="FU163" t="str">
            <v>Non</v>
          </cell>
          <cell r="GE163" t="str">
            <v>Non</v>
          </cell>
          <cell r="GH163" t="str">
            <v>Source non-améliorée (c'est à dire non-protégée de l'extérieur, p.ex. puits creusé non-couvert/traditionnel, source naturelle non-aménagée, etc.)</v>
          </cell>
          <cell r="GK163" t="str">
            <v>Oui</v>
          </cell>
          <cell r="GL163" t="str">
            <v>Oui</v>
          </cell>
          <cell r="GM163" t="str">
            <v>Oui</v>
          </cell>
          <cell r="GN163" t="str">
            <v>Oui</v>
          </cell>
          <cell r="GO163" t="str">
            <v>De 31 minutes à 2 heures</v>
          </cell>
          <cell r="GQ163">
            <v>0</v>
          </cell>
          <cell r="GR163">
            <v>1</v>
          </cell>
          <cell r="GS163">
            <v>0</v>
          </cell>
          <cell r="GT163">
            <v>0</v>
          </cell>
          <cell r="GU163">
            <v>0</v>
          </cell>
          <cell r="GV163">
            <v>0</v>
          </cell>
          <cell r="GW163">
            <v>0</v>
          </cell>
          <cell r="GX163">
            <v>0</v>
          </cell>
          <cell r="GY163">
            <v>1</v>
          </cell>
          <cell r="GZ163">
            <v>0</v>
          </cell>
          <cell r="HA163">
            <v>0</v>
          </cell>
          <cell r="HB163">
            <v>0</v>
          </cell>
          <cell r="HM163" t="str">
            <v>Non</v>
          </cell>
          <cell r="HO163" t="str">
            <v>Pas d'installation sanitaire/défécation à l'air libre</v>
          </cell>
          <cell r="HU163" t="str">
            <v>Structure de santé (centre, clinique, hôpital, etc.)</v>
          </cell>
          <cell r="HW163" t="str">
            <v>Structure de santé (centre, clinique, hôpital, etc.)</v>
          </cell>
          <cell r="HY163" t="str">
            <v>Entre 2 heures et une demi-journée</v>
          </cell>
          <cell r="HZ163" t="str">
            <v>Non</v>
          </cell>
          <cell r="IB163" t="str">
            <v>Oui</v>
          </cell>
          <cell r="IC163" t="str">
            <v>Oui</v>
          </cell>
          <cell r="ID163" t="str">
            <v>Oui</v>
          </cell>
          <cell r="IG163" t="str">
            <v>Non</v>
          </cell>
          <cell r="II163" t="str">
            <v>Non</v>
          </cell>
          <cell r="IO163">
            <v>0</v>
          </cell>
          <cell r="IP163">
            <v>0</v>
          </cell>
          <cell r="IQ163">
            <v>0</v>
          </cell>
          <cell r="IR163">
            <v>0</v>
          </cell>
          <cell r="IS163">
            <v>0</v>
          </cell>
          <cell r="IT163">
            <v>1</v>
          </cell>
          <cell r="IU163">
            <v>0</v>
          </cell>
          <cell r="IW163">
            <v>0</v>
          </cell>
          <cell r="IX163">
            <v>0</v>
          </cell>
          <cell r="IY163">
            <v>0</v>
          </cell>
          <cell r="IZ163">
            <v>0</v>
          </cell>
          <cell r="JA163">
            <v>0</v>
          </cell>
          <cell r="JB163">
            <v>1</v>
          </cell>
          <cell r="JC163">
            <v>0</v>
          </cell>
          <cell r="JE163">
            <v>1</v>
          </cell>
          <cell r="JF163">
            <v>0</v>
          </cell>
          <cell r="JG163">
            <v>0</v>
          </cell>
          <cell r="JH163">
            <v>0</v>
          </cell>
          <cell r="JI163">
            <v>0</v>
          </cell>
          <cell r="JJ163">
            <v>0</v>
          </cell>
          <cell r="JK163">
            <v>0</v>
          </cell>
          <cell r="JL163">
            <v>0</v>
          </cell>
          <cell r="JO163" t="str">
            <v>Moins de 1 heure</v>
          </cell>
          <cell r="JP163" t="str">
            <v>Non</v>
          </cell>
          <cell r="JS163" t="str">
            <v>Aucun</v>
          </cell>
          <cell r="JT163" t="str">
            <v>Aucune</v>
          </cell>
          <cell r="JU163" t="str">
            <v>Aucun</v>
          </cell>
          <cell r="JV163" t="str">
            <v>Aucune</v>
          </cell>
          <cell r="JZ163" t="str">
            <v>Manque de moyens pour payer l’école</v>
          </cell>
          <cell r="KD163">
            <v>1</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V163">
            <v>1</v>
          </cell>
          <cell r="KW163">
            <v>0</v>
          </cell>
          <cell r="KX163">
            <v>0</v>
          </cell>
          <cell r="KY163">
            <v>1</v>
          </cell>
          <cell r="KZ163">
            <v>0</v>
          </cell>
          <cell r="LA163">
            <v>0</v>
          </cell>
          <cell r="LD163">
            <v>0</v>
          </cell>
          <cell r="LE163">
            <v>1</v>
          </cell>
          <cell r="LG163">
            <v>0</v>
          </cell>
          <cell r="LH163">
            <v>0</v>
          </cell>
          <cell r="LI163">
            <v>0</v>
          </cell>
          <cell r="LJ163">
            <v>0</v>
          </cell>
          <cell r="LK163">
            <v>0</v>
          </cell>
          <cell r="LL163">
            <v>0</v>
          </cell>
          <cell r="LM163">
            <v>0</v>
          </cell>
          <cell r="LN163">
            <v>0</v>
          </cell>
          <cell r="LQ163">
            <v>0</v>
          </cell>
          <cell r="LR163">
            <v>0</v>
          </cell>
          <cell r="LS163">
            <v>1</v>
          </cell>
          <cell r="LT163">
            <v>0</v>
          </cell>
          <cell r="LU163">
            <v>0</v>
          </cell>
          <cell r="LV163">
            <v>0</v>
          </cell>
          <cell r="LW163">
            <v>0</v>
          </cell>
          <cell r="LX163">
            <v>1</v>
          </cell>
          <cell r="LY163">
            <v>0</v>
          </cell>
          <cell r="LZ163">
            <v>0</v>
          </cell>
          <cell r="MA163">
            <v>0</v>
          </cell>
          <cell r="MB163">
            <v>0</v>
          </cell>
          <cell r="MC163">
            <v>0</v>
          </cell>
          <cell r="MD163">
            <v>0</v>
          </cell>
          <cell r="MG163">
            <v>0</v>
          </cell>
          <cell r="MH163">
            <v>0</v>
          </cell>
          <cell r="MI163">
            <v>0</v>
          </cell>
          <cell r="MJ163">
            <v>1</v>
          </cell>
          <cell r="MK163">
            <v>0</v>
          </cell>
          <cell r="ML163">
            <v>0</v>
          </cell>
          <cell r="MM163">
            <v>0</v>
          </cell>
          <cell r="MN163">
            <v>0</v>
          </cell>
          <cell r="MO163">
            <v>0</v>
          </cell>
          <cell r="MP163">
            <v>0</v>
          </cell>
          <cell r="MQ163">
            <v>0</v>
          </cell>
          <cell r="MR163">
            <v>0</v>
          </cell>
          <cell r="MS163">
            <v>0</v>
          </cell>
          <cell r="MT163">
            <v>0</v>
          </cell>
          <cell r="MU163">
            <v>0</v>
          </cell>
          <cell r="NH163">
            <v>1</v>
          </cell>
          <cell r="NN163">
            <v>2.2000000000000002</v>
          </cell>
          <cell r="QR163">
            <v>24</v>
          </cell>
          <cell r="QS163">
            <v>22</v>
          </cell>
        </row>
        <row r="164">
          <cell r="F164" t="str">
            <v>Oui</v>
          </cell>
          <cell r="I164">
            <v>0</v>
          </cell>
          <cell r="AM164">
            <v>45200</v>
          </cell>
          <cell r="AN164" t="str">
            <v>Oui</v>
          </cell>
          <cell r="AQ164" t="str">
            <v>Déplacé interne</v>
          </cell>
          <cell r="BE164">
            <v>0</v>
          </cell>
          <cell r="BF164">
            <v>0</v>
          </cell>
          <cell r="BH164">
            <v>0</v>
          </cell>
          <cell r="BI164">
            <v>2</v>
          </cell>
          <cell r="BK164">
            <v>0</v>
          </cell>
          <cell r="BL164">
            <v>0</v>
          </cell>
          <cell r="BN164">
            <v>1</v>
          </cell>
          <cell r="BO164">
            <v>1</v>
          </cell>
          <cell r="BQ164">
            <v>0</v>
          </cell>
          <cell r="BR164">
            <v>0</v>
          </cell>
          <cell r="CC164">
            <v>4</v>
          </cell>
          <cell r="CF164">
            <v>4</v>
          </cell>
          <cell r="DE164" t="str">
            <v>Travail journalier</v>
          </cell>
          <cell r="DG164" t="str">
            <v>Non</v>
          </cell>
          <cell r="DI164" t="str">
            <v>Non</v>
          </cell>
          <cell r="DJ164" t="str">
            <v>Les produits sur le marché sont trop chers pour le ménage</v>
          </cell>
          <cell r="DL164" t="str">
            <v>Non</v>
          </cell>
          <cell r="DO164">
            <v>0</v>
          </cell>
          <cell r="DP164">
            <v>0</v>
          </cell>
          <cell r="DQ164">
            <v>0</v>
          </cell>
          <cell r="DR164">
            <v>0</v>
          </cell>
          <cell r="DS164">
            <v>1</v>
          </cell>
          <cell r="DT164">
            <v>0</v>
          </cell>
          <cell r="DU164">
            <v>0</v>
          </cell>
          <cell r="DV164">
            <v>0</v>
          </cell>
          <cell r="DW164">
            <v>0</v>
          </cell>
          <cell r="DX164">
            <v>0</v>
          </cell>
          <cell r="DY164">
            <v>0</v>
          </cell>
          <cell r="DZ164">
            <v>0</v>
          </cell>
          <cell r="EA164">
            <v>0</v>
          </cell>
          <cell r="EB164">
            <v>0</v>
          </cell>
          <cell r="EC164">
            <v>0</v>
          </cell>
          <cell r="ED164">
            <v>0</v>
          </cell>
          <cell r="EF164">
            <v>0</v>
          </cell>
          <cell r="EI164">
            <v>1</v>
          </cell>
          <cell r="EJ164">
            <v>1</v>
          </cell>
          <cell r="FP164" t="str">
            <v>Dans un site spontané</v>
          </cell>
          <cell r="FR164" t="str">
            <v>Maison (construction non-durable délabrée)</v>
          </cell>
          <cell r="FU164" t="str">
            <v>Non</v>
          </cell>
          <cell r="GE164" t="str">
            <v>Non</v>
          </cell>
          <cell r="GH164" t="str">
            <v>Source améliorée (c'est-à-dire protégée de l'extérieur, p.ex. eau courante/robinet, puits creusé couvert, puits à pompe/forage, camion-citerne/charrette avec citerne, Kiosque/échoppe/boutique à eau, eau en bouteille; eau en sachet, etc. et eau de pluie)</v>
          </cell>
          <cell r="GK164" t="str">
            <v>Oui</v>
          </cell>
          <cell r="GL164" t="str">
            <v>Oui</v>
          </cell>
          <cell r="GM164" t="str">
            <v>Oui</v>
          </cell>
          <cell r="GN164" t="str">
            <v>Oui</v>
          </cell>
          <cell r="GO164" t="str">
            <v>Moins de 30 minutes</v>
          </cell>
          <cell r="GQ164">
            <v>0</v>
          </cell>
          <cell r="GR164">
            <v>0</v>
          </cell>
          <cell r="GS164">
            <v>0</v>
          </cell>
          <cell r="GT164">
            <v>0</v>
          </cell>
          <cell r="GU164">
            <v>0</v>
          </cell>
          <cell r="GV164">
            <v>0</v>
          </cell>
          <cell r="GW164">
            <v>0</v>
          </cell>
          <cell r="GX164">
            <v>0</v>
          </cell>
          <cell r="GY164">
            <v>1</v>
          </cell>
          <cell r="GZ164">
            <v>0</v>
          </cell>
          <cell r="HA164">
            <v>0</v>
          </cell>
          <cell r="HB164">
            <v>0</v>
          </cell>
          <cell r="HM164" t="str">
            <v>Non</v>
          </cell>
          <cell r="HO164" t="str">
            <v>Pas d'installation sanitaire/défécation à l'air libre</v>
          </cell>
          <cell r="HU164" t="str">
            <v>Structure de santé (centre, clinique, hôpital, etc.)</v>
          </cell>
          <cell r="HW164" t="str">
            <v>Structure de santé (centre, clinique, hôpital, etc.)</v>
          </cell>
          <cell r="HY164" t="str">
            <v>Moins de 1 heure</v>
          </cell>
          <cell r="HZ164" t="str">
            <v>Non</v>
          </cell>
          <cell r="IB164" t="str">
            <v>Oui</v>
          </cell>
          <cell r="IC164" t="str">
            <v>Non</v>
          </cell>
          <cell r="ID164" t="str">
            <v>Oui</v>
          </cell>
          <cell r="IG164" t="str">
            <v>Oui</v>
          </cell>
          <cell r="II164" t="str">
            <v>Non</v>
          </cell>
          <cell r="IO164">
            <v>0</v>
          </cell>
          <cell r="IP164">
            <v>0</v>
          </cell>
          <cell r="IQ164">
            <v>0</v>
          </cell>
          <cell r="IR164">
            <v>0</v>
          </cell>
          <cell r="IS164">
            <v>0</v>
          </cell>
          <cell r="IT164">
            <v>1</v>
          </cell>
          <cell r="IU164">
            <v>0</v>
          </cell>
          <cell r="IW164">
            <v>0</v>
          </cell>
          <cell r="IX164">
            <v>0</v>
          </cell>
          <cell r="IY164">
            <v>0</v>
          </cell>
          <cell r="IZ164">
            <v>0</v>
          </cell>
          <cell r="JA164">
            <v>0</v>
          </cell>
          <cell r="JB164">
            <v>1</v>
          </cell>
          <cell r="JC164">
            <v>0</v>
          </cell>
          <cell r="JE164">
            <v>1</v>
          </cell>
          <cell r="JF164">
            <v>0</v>
          </cell>
          <cell r="JG164">
            <v>0</v>
          </cell>
          <cell r="JH164">
            <v>0</v>
          </cell>
          <cell r="JI164">
            <v>0</v>
          </cell>
          <cell r="JJ164">
            <v>0</v>
          </cell>
          <cell r="JK164">
            <v>0</v>
          </cell>
          <cell r="JL164">
            <v>0</v>
          </cell>
          <cell r="JO164" t="str">
            <v>Moins de 1 heure</v>
          </cell>
          <cell r="JP164" t="str">
            <v>Non</v>
          </cell>
          <cell r="KD164">
            <v>1</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V164">
            <v>1</v>
          </cell>
          <cell r="KW164">
            <v>0</v>
          </cell>
          <cell r="KX164">
            <v>0</v>
          </cell>
          <cell r="KY164">
            <v>1</v>
          </cell>
          <cell r="KZ164">
            <v>0</v>
          </cell>
          <cell r="LA164">
            <v>0</v>
          </cell>
          <cell r="LD164">
            <v>0</v>
          </cell>
          <cell r="LE164">
            <v>1</v>
          </cell>
          <cell r="LG164">
            <v>0</v>
          </cell>
          <cell r="LH164">
            <v>0</v>
          </cell>
          <cell r="LI164">
            <v>0</v>
          </cell>
          <cell r="LJ164">
            <v>0</v>
          </cell>
          <cell r="LK164">
            <v>0</v>
          </cell>
          <cell r="LL164">
            <v>0</v>
          </cell>
          <cell r="LM164">
            <v>0</v>
          </cell>
          <cell r="LN164">
            <v>0</v>
          </cell>
          <cell r="LQ164">
            <v>0</v>
          </cell>
          <cell r="LR164">
            <v>1</v>
          </cell>
          <cell r="LS164">
            <v>0</v>
          </cell>
          <cell r="LT164">
            <v>0</v>
          </cell>
          <cell r="LU164">
            <v>0</v>
          </cell>
          <cell r="LV164">
            <v>0</v>
          </cell>
          <cell r="LW164">
            <v>0</v>
          </cell>
          <cell r="LX164">
            <v>0</v>
          </cell>
          <cell r="LY164">
            <v>0</v>
          </cell>
          <cell r="LZ164">
            <v>0</v>
          </cell>
          <cell r="MA164">
            <v>0</v>
          </cell>
          <cell r="MB164">
            <v>0</v>
          </cell>
          <cell r="MC164">
            <v>0</v>
          </cell>
          <cell r="MD164">
            <v>0</v>
          </cell>
          <cell r="MG164">
            <v>0</v>
          </cell>
          <cell r="MH164">
            <v>0</v>
          </cell>
          <cell r="MI164">
            <v>0</v>
          </cell>
          <cell r="MJ164">
            <v>1</v>
          </cell>
          <cell r="MK164">
            <v>0</v>
          </cell>
          <cell r="ML164">
            <v>0</v>
          </cell>
          <cell r="MM164">
            <v>0</v>
          </cell>
          <cell r="MN164">
            <v>0</v>
          </cell>
          <cell r="MO164">
            <v>0</v>
          </cell>
          <cell r="MP164">
            <v>0</v>
          </cell>
          <cell r="MQ164">
            <v>0</v>
          </cell>
          <cell r="MR164">
            <v>0</v>
          </cell>
          <cell r="MS164">
            <v>0</v>
          </cell>
          <cell r="MT164">
            <v>0</v>
          </cell>
          <cell r="MU164">
            <v>0</v>
          </cell>
          <cell r="NH164">
            <v>1</v>
          </cell>
          <cell r="NN164">
            <v>4.5</v>
          </cell>
          <cell r="QR164">
            <v>10</v>
          </cell>
          <cell r="QS164">
            <v>30</v>
          </cell>
        </row>
        <row r="165">
          <cell r="F165" t="str">
            <v>Oui</v>
          </cell>
          <cell r="I165">
            <v>0</v>
          </cell>
          <cell r="AM165">
            <v>41548</v>
          </cell>
          <cell r="AN165" t="str">
            <v>Oui</v>
          </cell>
          <cell r="AQ165" t="str">
            <v>Résident / autochtone (pas déplacé depuis au moins 12 mois)</v>
          </cell>
          <cell r="AS165" t="str">
            <v>Oui</v>
          </cell>
          <cell r="BE165">
            <v>0</v>
          </cell>
          <cell r="BF165">
            <v>0</v>
          </cell>
          <cell r="BH165">
            <v>0</v>
          </cell>
          <cell r="BI165">
            <v>0</v>
          </cell>
          <cell r="BK165">
            <v>1</v>
          </cell>
          <cell r="BL165">
            <v>0</v>
          </cell>
          <cell r="BN165">
            <v>0</v>
          </cell>
          <cell r="BO165">
            <v>0</v>
          </cell>
          <cell r="BQ165">
            <v>0</v>
          </cell>
          <cell r="BR165">
            <v>1</v>
          </cell>
          <cell r="CC165">
            <v>2</v>
          </cell>
          <cell r="CF165">
            <v>2</v>
          </cell>
          <cell r="DE165" t="str">
            <v>Travail journalier</v>
          </cell>
          <cell r="DG165" t="str">
            <v>Oui</v>
          </cell>
          <cell r="DI165" t="str">
            <v>Non</v>
          </cell>
          <cell r="DJ165" t="str">
            <v>Les produits sur le marché sont trop chers pour le ménage</v>
          </cell>
          <cell r="DL165" t="str">
            <v>Non</v>
          </cell>
          <cell r="DO165">
            <v>0</v>
          </cell>
          <cell r="DP165">
            <v>0</v>
          </cell>
          <cell r="DQ165">
            <v>0</v>
          </cell>
          <cell r="DR165">
            <v>0</v>
          </cell>
          <cell r="DS165">
            <v>1</v>
          </cell>
          <cell r="DT165">
            <v>0</v>
          </cell>
          <cell r="DU165">
            <v>0</v>
          </cell>
          <cell r="DV165">
            <v>0</v>
          </cell>
          <cell r="DW165">
            <v>0</v>
          </cell>
          <cell r="DX165">
            <v>0</v>
          </cell>
          <cell r="DY165">
            <v>0</v>
          </cell>
          <cell r="DZ165">
            <v>0</v>
          </cell>
          <cell r="EA165">
            <v>0</v>
          </cell>
          <cell r="EB165">
            <v>0</v>
          </cell>
          <cell r="EC165">
            <v>0</v>
          </cell>
          <cell r="ED165">
            <v>0</v>
          </cell>
          <cell r="EF165">
            <v>0</v>
          </cell>
          <cell r="EI165">
            <v>1</v>
          </cell>
          <cell r="EJ165">
            <v>1</v>
          </cell>
          <cell r="EK165">
            <v>1</v>
          </cell>
          <cell r="EL165">
            <v>1</v>
          </cell>
          <cell r="FP165" t="str">
            <v>Locataire (habite seul sur une parcelle qu'il loue)</v>
          </cell>
          <cell r="FR165" t="str">
            <v>Maison (construction non-durable délabrée)</v>
          </cell>
          <cell r="FU165" t="str">
            <v>Non</v>
          </cell>
          <cell r="GE165" t="str">
            <v>Non</v>
          </cell>
          <cell r="GH165" t="str">
            <v>Source améliorée (c'est-à-dire protégée de l'extérieur, p.ex. eau courante/robinet, puits creusé couvert, puits à pompe/forage, camion-citerne/charrette avec citerne, Kiosque/échoppe/boutique à eau, eau en bouteille; eau en sachet, etc. et eau de pluie)</v>
          </cell>
          <cell r="GK165" t="str">
            <v>Oui</v>
          </cell>
          <cell r="GL165" t="str">
            <v>Oui</v>
          </cell>
          <cell r="GM165" t="str">
            <v>Oui</v>
          </cell>
          <cell r="GN165" t="str">
            <v>Oui</v>
          </cell>
          <cell r="GO165" t="str">
            <v>Moins de 30 minutes</v>
          </cell>
          <cell r="GQ165">
            <v>0</v>
          </cell>
          <cell r="GR165">
            <v>0</v>
          </cell>
          <cell r="GS165">
            <v>0</v>
          </cell>
          <cell r="GT165">
            <v>0</v>
          </cell>
          <cell r="GU165">
            <v>0</v>
          </cell>
          <cell r="GV165">
            <v>0</v>
          </cell>
          <cell r="GW165">
            <v>0</v>
          </cell>
          <cell r="GX165">
            <v>0</v>
          </cell>
          <cell r="GY165">
            <v>1</v>
          </cell>
          <cell r="GZ165">
            <v>0</v>
          </cell>
          <cell r="HA165">
            <v>0</v>
          </cell>
          <cell r="HB165">
            <v>0</v>
          </cell>
          <cell r="HM165" t="str">
            <v>Non</v>
          </cell>
          <cell r="HO165" t="str">
            <v>Pas d'installation sanitaire/défécation à l'air libre</v>
          </cell>
          <cell r="HU165" t="str">
            <v>Structure de santé (centre, clinique, hôpital, etc.)</v>
          </cell>
          <cell r="HW165" t="str">
            <v>Structure de santé (centre, clinique, hôpital, etc.)</v>
          </cell>
          <cell r="HY165" t="str">
            <v>Moins de 1 heure</v>
          </cell>
          <cell r="HZ165" t="str">
            <v>Non</v>
          </cell>
          <cell r="IG165" t="str">
            <v>Non</v>
          </cell>
          <cell r="II165" t="str">
            <v>Non</v>
          </cell>
          <cell r="IO165">
            <v>0</v>
          </cell>
          <cell r="IP165">
            <v>0</v>
          </cell>
          <cell r="IQ165">
            <v>0</v>
          </cell>
          <cell r="IR165">
            <v>0</v>
          </cell>
          <cell r="IS165">
            <v>0</v>
          </cell>
          <cell r="IT165">
            <v>1</v>
          </cell>
          <cell r="IU165">
            <v>0</v>
          </cell>
          <cell r="IW165">
            <v>0</v>
          </cell>
          <cell r="IX165">
            <v>0</v>
          </cell>
          <cell r="IY165">
            <v>0</v>
          </cell>
          <cell r="IZ165">
            <v>0</v>
          </cell>
          <cell r="JA165">
            <v>0</v>
          </cell>
          <cell r="JB165">
            <v>1</v>
          </cell>
          <cell r="JC165">
            <v>0</v>
          </cell>
          <cell r="JE165">
            <v>1</v>
          </cell>
          <cell r="JF165">
            <v>0</v>
          </cell>
          <cell r="JG165">
            <v>0</v>
          </cell>
          <cell r="JH165">
            <v>0</v>
          </cell>
          <cell r="JI165">
            <v>0</v>
          </cell>
          <cell r="JJ165">
            <v>0</v>
          </cell>
          <cell r="JK165">
            <v>0</v>
          </cell>
          <cell r="JL165">
            <v>0</v>
          </cell>
          <cell r="JO165" t="str">
            <v>Moins de 1 heure</v>
          </cell>
          <cell r="JP165" t="str">
            <v>Non</v>
          </cell>
          <cell r="JS165" t="str">
            <v>Tous</v>
          </cell>
          <cell r="JU165" t="str">
            <v>Pas de garçons de cet âge dans le ménage</v>
          </cell>
          <cell r="KD165">
            <v>1</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V165">
            <v>1</v>
          </cell>
          <cell r="KW165">
            <v>0</v>
          </cell>
          <cell r="KX165">
            <v>0</v>
          </cell>
          <cell r="KY165">
            <v>1</v>
          </cell>
          <cell r="KZ165">
            <v>0</v>
          </cell>
          <cell r="LA165">
            <v>0</v>
          </cell>
          <cell r="LD165">
            <v>0</v>
          </cell>
          <cell r="LE165">
            <v>0</v>
          </cell>
          <cell r="LG165">
            <v>0</v>
          </cell>
          <cell r="LH165">
            <v>0</v>
          </cell>
          <cell r="LI165">
            <v>0</v>
          </cell>
          <cell r="LJ165">
            <v>0</v>
          </cell>
          <cell r="LK165">
            <v>0</v>
          </cell>
          <cell r="LL165">
            <v>0</v>
          </cell>
          <cell r="LM165">
            <v>0</v>
          </cell>
          <cell r="LN165">
            <v>0</v>
          </cell>
          <cell r="LQ165">
            <v>0</v>
          </cell>
          <cell r="LR165">
            <v>0</v>
          </cell>
          <cell r="LS165">
            <v>1</v>
          </cell>
          <cell r="LT165">
            <v>0</v>
          </cell>
          <cell r="LU165">
            <v>0</v>
          </cell>
          <cell r="LV165">
            <v>0</v>
          </cell>
          <cell r="LW165">
            <v>0</v>
          </cell>
          <cell r="LX165">
            <v>0</v>
          </cell>
          <cell r="LY165">
            <v>0</v>
          </cell>
          <cell r="LZ165">
            <v>0</v>
          </cell>
          <cell r="MA165">
            <v>0</v>
          </cell>
          <cell r="MB165">
            <v>0</v>
          </cell>
          <cell r="MC165">
            <v>0</v>
          </cell>
          <cell r="MD165">
            <v>0</v>
          </cell>
          <cell r="MG165">
            <v>0</v>
          </cell>
          <cell r="MH165">
            <v>0</v>
          </cell>
          <cell r="MI165">
            <v>1</v>
          </cell>
          <cell r="MJ165">
            <v>0</v>
          </cell>
          <cell r="MK165">
            <v>0</v>
          </cell>
          <cell r="ML165">
            <v>0</v>
          </cell>
          <cell r="MM165">
            <v>0</v>
          </cell>
          <cell r="MN165">
            <v>0</v>
          </cell>
          <cell r="MO165">
            <v>0</v>
          </cell>
          <cell r="MP165">
            <v>0</v>
          </cell>
          <cell r="MQ165">
            <v>0</v>
          </cell>
          <cell r="MR165">
            <v>0</v>
          </cell>
          <cell r="MS165">
            <v>0</v>
          </cell>
          <cell r="MT165">
            <v>0</v>
          </cell>
          <cell r="MU165">
            <v>0</v>
          </cell>
          <cell r="NH165">
            <v>1</v>
          </cell>
          <cell r="NN165">
            <v>2.5</v>
          </cell>
          <cell r="QR165">
            <v>12</v>
          </cell>
          <cell r="QS165">
            <v>22</v>
          </cell>
        </row>
        <row r="166">
          <cell r="F166" t="str">
            <v>Oui</v>
          </cell>
          <cell r="I166">
            <v>0</v>
          </cell>
          <cell r="AM166">
            <v>45139</v>
          </cell>
          <cell r="AN166" t="str">
            <v>Oui</v>
          </cell>
          <cell r="AQ166" t="str">
            <v>Déplacé interne</v>
          </cell>
          <cell r="BE166">
            <v>0</v>
          </cell>
          <cell r="BF166">
            <v>0</v>
          </cell>
          <cell r="BH166">
            <v>2</v>
          </cell>
          <cell r="BI166">
            <v>0</v>
          </cell>
          <cell r="BK166">
            <v>2</v>
          </cell>
          <cell r="BL166">
            <v>2</v>
          </cell>
          <cell r="BN166">
            <v>1</v>
          </cell>
          <cell r="BO166">
            <v>1</v>
          </cell>
          <cell r="BQ166">
            <v>0</v>
          </cell>
          <cell r="BR166">
            <v>0</v>
          </cell>
          <cell r="CC166">
            <v>8</v>
          </cell>
          <cell r="CF166">
            <v>8</v>
          </cell>
          <cell r="DE166" t="str">
            <v>Travail journalier</v>
          </cell>
          <cell r="DG166" t="str">
            <v>Non</v>
          </cell>
          <cell r="DI166" t="str">
            <v>Non</v>
          </cell>
          <cell r="DJ166" t="str">
            <v>Les produits sur le marché sont trop chers pour le ménage</v>
          </cell>
          <cell r="DL166" t="str">
            <v>Non</v>
          </cell>
          <cell r="DO166">
            <v>0</v>
          </cell>
          <cell r="DP166">
            <v>0</v>
          </cell>
          <cell r="DQ166">
            <v>0</v>
          </cell>
          <cell r="DR166">
            <v>0</v>
          </cell>
          <cell r="DS166">
            <v>1</v>
          </cell>
          <cell r="DT166">
            <v>0</v>
          </cell>
          <cell r="DU166">
            <v>0</v>
          </cell>
          <cell r="DV166">
            <v>0</v>
          </cell>
          <cell r="DW166">
            <v>0</v>
          </cell>
          <cell r="DX166">
            <v>0</v>
          </cell>
          <cell r="DY166">
            <v>1</v>
          </cell>
          <cell r="DZ166">
            <v>0</v>
          </cell>
          <cell r="EA166">
            <v>0</v>
          </cell>
          <cell r="EB166">
            <v>0</v>
          </cell>
          <cell r="EC166">
            <v>0</v>
          </cell>
          <cell r="ED166">
            <v>0</v>
          </cell>
          <cell r="EF166">
            <v>0</v>
          </cell>
          <cell r="EI166">
            <v>1</v>
          </cell>
          <cell r="EJ166">
            <v>1</v>
          </cell>
          <cell r="EK166">
            <v>1</v>
          </cell>
          <cell r="EL166">
            <v>1</v>
          </cell>
          <cell r="FP166" t="str">
            <v>En famille d'accueil</v>
          </cell>
          <cell r="FR166" t="str">
            <v>Maison (construction non-durable délabrée)</v>
          </cell>
          <cell r="FU166" t="str">
            <v>Non</v>
          </cell>
          <cell r="GE166" t="str">
            <v>Non</v>
          </cell>
          <cell r="GH166" t="str">
            <v>Source améliorée (c'est-à-dire protégée de l'extérieur, p.ex. eau courante/robinet, puits creusé couvert, puits à pompe/forage, camion-citerne/charrette avec citerne, Kiosque/échoppe/boutique à eau, eau en bouteille; eau en sachet, etc. et eau de pluie)</v>
          </cell>
          <cell r="GK166" t="str">
            <v>Oui</v>
          </cell>
          <cell r="GL166" t="str">
            <v>Oui</v>
          </cell>
          <cell r="GM166" t="str">
            <v>Oui</v>
          </cell>
          <cell r="GN166" t="str">
            <v>Oui</v>
          </cell>
          <cell r="GO166" t="str">
            <v>Moins de 30 minutes</v>
          </cell>
          <cell r="GQ166">
            <v>0</v>
          </cell>
          <cell r="GR166">
            <v>0</v>
          </cell>
          <cell r="GS166">
            <v>0</v>
          </cell>
          <cell r="GT166">
            <v>0</v>
          </cell>
          <cell r="GU166">
            <v>0</v>
          </cell>
          <cell r="GV166">
            <v>0</v>
          </cell>
          <cell r="GW166">
            <v>0</v>
          </cell>
          <cell r="GX166">
            <v>0</v>
          </cell>
          <cell r="GY166">
            <v>1</v>
          </cell>
          <cell r="GZ166">
            <v>0</v>
          </cell>
          <cell r="HA166">
            <v>0</v>
          </cell>
          <cell r="HB166">
            <v>0</v>
          </cell>
          <cell r="HM166" t="str">
            <v>Non</v>
          </cell>
          <cell r="HO166" t="str">
            <v>Pas d'installation sanitaire/défécation à l'air libre</v>
          </cell>
          <cell r="HU166" t="str">
            <v>Structure de santé (centre, clinique, hôpital, etc.)</v>
          </cell>
          <cell r="HW166" t="str">
            <v>Structure de santé (centre, clinique, hôpital, etc.)</v>
          </cell>
          <cell r="HY166" t="str">
            <v>Moins de 1 heure</v>
          </cell>
          <cell r="HZ166" t="str">
            <v>Non</v>
          </cell>
          <cell r="IB166" t="str">
            <v>Oui</v>
          </cell>
          <cell r="IC166" t="str">
            <v>Oui</v>
          </cell>
          <cell r="ID166" t="str">
            <v>Oui</v>
          </cell>
          <cell r="IG166" t="str">
            <v>Non</v>
          </cell>
          <cell r="II166" t="str">
            <v>Non</v>
          </cell>
          <cell r="IO166">
            <v>0</v>
          </cell>
          <cell r="IP166">
            <v>0</v>
          </cell>
          <cell r="IQ166">
            <v>0</v>
          </cell>
          <cell r="IR166">
            <v>0</v>
          </cell>
          <cell r="IS166">
            <v>0</v>
          </cell>
          <cell r="IT166">
            <v>1</v>
          </cell>
          <cell r="IU166">
            <v>0</v>
          </cell>
          <cell r="IW166">
            <v>0</v>
          </cell>
          <cell r="IX166">
            <v>0</v>
          </cell>
          <cell r="IY166">
            <v>0</v>
          </cell>
          <cell r="IZ166">
            <v>0</v>
          </cell>
          <cell r="JA166">
            <v>0</v>
          </cell>
          <cell r="JB166">
            <v>1</v>
          </cell>
          <cell r="JC166">
            <v>0</v>
          </cell>
          <cell r="JE166">
            <v>1</v>
          </cell>
          <cell r="JF166">
            <v>0</v>
          </cell>
          <cell r="JG166">
            <v>0</v>
          </cell>
          <cell r="JH166">
            <v>0</v>
          </cell>
          <cell r="JI166">
            <v>0</v>
          </cell>
          <cell r="JJ166">
            <v>0</v>
          </cell>
          <cell r="JK166">
            <v>0</v>
          </cell>
          <cell r="JL166">
            <v>0</v>
          </cell>
          <cell r="JO166" t="str">
            <v>Moins de 1 heure</v>
          </cell>
          <cell r="JP166" t="str">
            <v>Non</v>
          </cell>
          <cell r="JS166" t="str">
            <v>Aucun</v>
          </cell>
          <cell r="JT166" t="str">
            <v>Aucune</v>
          </cell>
          <cell r="JU166" t="str">
            <v>Aucun</v>
          </cell>
          <cell r="JV166" t="str">
            <v>Aucune</v>
          </cell>
          <cell r="JZ166" t="str">
            <v>Interruption suite à un déplacement / retour</v>
          </cell>
          <cell r="KD166">
            <v>1</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V166">
            <v>1</v>
          </cell>
          <cell r="KW166">
            <v>0</v>
          </cell>
          <cell r="KX166">
            <v>0</v>
          </cell>
          <cell r="KY166">
            <v>1</v>
          </cell>
          <cell r="KZ166">
            <v>0</v>
          </cell>
          <cell r="LA166">
            <v>0</v>
          </cell>
          <cell r="LD166">
            <v>0</v>
          </cell>
          <cell r="LE166">
            <v>1</v>
          </cell>
          <cell r="LG166">
            <v>0</v>
          </cell>
          <cell r="LH166">
            <v>0</v>
          </cell>
          <cell r="LI166">
            <v>0</v>
          </cell>
          <cell r="LJ166">
            <v>0</v>
          </cell>
          <cell r="LK166">
            <v>0</v>
          </cell>
          <cell r="LL166">
            <v>0</v>
          </cell>
          <cell r="LM166">
            <v>0</v>
          </cell>
          <cell r="LN166">
            <v>0</v>
          </cell>
          <cell r="LQ166">
            <v>0</v>
          </cell>
          <cell r="LR166">
            <v>0</v>
          </cell>
          <cell r="LS166">
            <v>1</v>
          </cell>
          <cell r="LT166">
            <v>0</v>
          </cell>
          <cell r="LU166">
            <v>0</v>
          </cell>
          <cell r="LV166">
            <v>0</v>
          </cell>
          <cell r="LW166">
            <v>0</v>
          </cell>
          <cell r="LX166">
            <v>0</v>
          </cell>
          <cell r="LY166">
            <v>0</v>
          </cell>
          <cell r="LZ166">
            <v>0</v>
          </cell>
          <cell r="MA166">
            <v>0</v>
          </cell>
          <cell r="MB166">
            <v>0</v>
          </cell>
          <cell r="MC166">
            <v>0</v>
          </cell>
          <cell r="MD166">
            <v>0</v>
          </cell>
          <cell r="MG166">
            <v>0</v>
          </cell>
          <cell r="MH166">
            <v>0</v>
          </cell>
          <cell r="MI166">
            <v>0</v>
          </cell>
          <cell r="MJ166">
            <v>1</v>
          </cell>
          <cell r="MK166">
            <v>0</v>
          </cell>
          <cell r="ML166">
            <v>0</v>
          </cell>
          <cell r="MM166">
            <v>0</v>
          </cell>
          <cell r="MN166">
            <v>0</v>
          </cell>
          <cell r="MO166">
            <v>0</v>
          </cell>
          <cell r="MP166">
            <v>0</v>
          </cell>
          <cell r="MQ166">
            <v>0</v>
          </cell>
          <cell r="MR166">
            <v>0</v>
          </cell>
          <cell r="MS166">
            <v>0</v>
          </cell>
          <cell r="MT166">
            <v>0</v>
          </cell>
          <cell r="MU166">
            <v>0</v>
          </cell>
          <cell r="NH166">
            <v>1</v>
          </cell>
          <cell r="NN166">
            <v>4</v>
          </cell>
          <cell r="QR166">
            <v>15</v>
          </cell>
          <cell r="QS166">
            <v>30</v>
          </cell>
        </row>
        <row r="167">
          <cell r="F167" t="str">
            <v>Oui</v>
          </cell>
          <cell r="I167">
            <v>0</v>
          </cell>
          <cell r="AM167">
            <v>45200</v>
          </cell>
          <cell r="AN167" t="str">
            <v>Oui</v>
          </cell>
          <cell r="AQ167" t="str">
            <v>Déplacé interne</v>
          </cell>
          <cell r="BE167">
            <v>0</v>
          </cell>
          <cell r="BF167">
            <v>0</v>
          </cell>
          <cell r="BH167">
            <v>0</v>
          </cell>
          <cell r="BI167">
            <v>1</v>
          </cell>
          <cell r="BK167">
            <v>0</v>
          </cell>
          <cell r="BL167">
            <v>0</v>
          </cell>
          <cell r="BN167">
            <v>0</v>
          </cell>
          <cell r="BO167">
            <v>1</v>
          </cell>
          <cell r="BQ167">
            <v>0</v>
          </cell>
          <cell r="BR167">
            <v>0</v>
          </cell>
          <cell r="CC167">
            <v>2</v>
          </cell>
          <cell r="CF167">
            <v>2</v>
          </cell>
          <cell r="DE167" t="str">
            <v>Travail journalier</v>
          </cell>
          <cell r="DG167" t="str">
            <v>Non</v>
          </cell>
          <cell r="DI167" t="str">
            <v>Non</v>
          </cell>
          <cell r="DJ167" t="str">
            <v>Les produits sur le marché sont trop chers pour le ménage</v>
          </cell>
          <cell r="DL167" t="str">
            <v>Non</v>
          </cell>
          <cell r="DO167">
            <v>0</v>
          </cell>
          <cell r="DP167">
            <v>0</v>
          </cell>
          <cell r="DQ167">
            <v>1</v>
          </cell>
          <cell r="DR167">
            <v>0</v>
          </cell>
          <cell r="DS167">
            <v>1</v>
          </cell>
          <cell r="DT167">
            <v>0</v>
          </cell>
          <cell r="DU167">
            <v>0</v>
          </cell>
          <cell r="DV167">
            <v>0</v>
          </cell>
          <cell r="DW167">
            <v>0</v>
          </cell>
          <cell r="DX167">
            <v>0</v>
          </cell>
          <cell r="DY167">
            <v>0</v>
          </cell>
          <cell r="DZ167">
            <v>0</v>
          </cell>
          <cell r="EA167">
            <v>0</v>
          </cell>
          <cell r="EB167">
            <v>0</v>
          </cell>
          <cell r="EC167">
            <v>0</v>
          </cell>
          <cell r="ED167">
            <v>0</v>
          </cell>
          <cell r="EF167">
            <v>0</v>
          </cell>
          <cell r="EI167">
            <v>1</v>
          </cell>
          <cell r="EJ167">
            <v>1</v>
          </cell>
          <cell r="FP167" t="str">
            <v>En famille d'accueil</v>
          </cell>
          <cell r="FR167" t="str">
            <v>Maison (construction non-durable délabrée)</v>
          </cell>
          <cell r="FU167" t="str">
            <v>Non</v>
          </cell>
          <cell r="GE167" t="str">
            <v>Non</v>
          </cell>
          <cell r="GH167" t="str">
            <v>Source améliorée (c'est-à-dire protégée de l'extérieur, p.ex. eau courante/robinet, puits creusé couvert, puits à pompe/forage, camion-citerne/charrette avec citerne, Kiosque/échoppe/boutique à eau, eau en bouteille; eau en sachet, etc. et eau de pluie)</v>
          </cell>
          <cell r="GK167" t="str">
            <v>Oui</v>
          </cell>
          <cell r="GL167" t="str">
            <v>Oui</v>
          </cell>
          <cell r="GM167" t="str">
            <v>Oui</v>
          </cell>
          <cell r="GN167" t="str">
            <v>Oui</v>
          </cell>
          <cell r="GO167" t="str">
            <v>Moins de 30 minutes</v>
          </cell>
          <cell r="GQ167">
            <v>0</v>
          </cell>
          <cell r="GR167">
            <v>0</v>
          </cell>
          <cell r="GS167">
            <v>0</v>
          </cell>
          <cell r="GT167">
            <v>0</v>
          </cell>
          <cell r="GU167">
            <v>0</v>
          </cell>
          <cell r="GV167">
            <v>0</v>
          </cell>
          <cell r="GW167">
            <v>0</v>
          </cell>
          <cell r="GX167">
            <v>0</v>
          </cell>
          <cell r="GY167">
            <v>1</v>
          </cell>
          <cell r="GZ167">
            <v>0</v>
          </cell>
          <cell r="HA167">
            <v>0</v>
          </cell>
          <cell r="HB167">
            <v>0</v>
          </cell>
          <cell r="HM167" t="str">
            <v>Non</v>
          </cell>
          <cell r="HO167" t="str">
            <v>Pas d'installation sanitaire/défécation à l'air libre</v>
          </cell>
          <cell r="HU167" t="str">
            <v>Structure de santé (centre, clinique, hôpital, etc.)</v>
          </cell>
          <cell r="HW167" t="str">
            <v>Structure de santé (centre, clinique, hôpital, etc.)</v>
          </cell>
          <cell r="HY167" t="str">
            <v>Moins de 1 heure</v>
          </cell>
          <cell r="HZ167" t="str">
            <v>Non</v>
          </cell>
          <cell r="IB167" t="str">
            <v>Oui</v>
          </cell>
          <cell r="IC167" t="str">
            <v>Oui</v>
          </cell>
          <cell r="ID167" t="str">
            <v>Oui</v>
          </cell>
          <cell r="IG167" t="str">
            <v>Non</v>
          </cell>
          <cell r="II167" t="str">
            <v>Non</v>
          </cell>
          <cell r="IW167">
            <v>0</v>
          </cell>
          <cell r="IX167">
            <v>0</v>
          </cell>
          <cell r="IY167">
            <v>0</v>
          </cell>
          <cell r="IZ167">
            <v>0</v>
          </cell>
          <cell r="JA167">
            <v>0</v>
          </cell>
          <cell r="JB167">
            <v>1</v>
          </cell>
          <cell r="JC167">
            <v>0</v>
          </cell>
          <cell r="JE167">
            <v>1</v>
          </cell>
          <cell r="JF167">
            <v>0</v>
          </cell>
          <cell r="JG167">
            <v>0</v>
          </cell>
          <cell r="JH167">
            <v>0</v>
          </cell>
          <cell r="JI167">
            <v>0</v>
          </cell>
          <cell r="JJ167">
            <v>0</v>
          </cell>
          <cell r="JK167">
            <v>0</v>
          </cell>
          <cell r="JL167">
            <v>0</v>
          </cell>
          <cell r="JO167" t="str">
            <v>Moins de 1 heure</v>
          </cell>
          <cell r="JP167" t="str">
            <v>Non</v>
          </cell>
          <cell r="KD167">
            <v>1</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V167">
            <v>0</v>
          </cell>
          <cell r="KW167">
            <v>0</v>
          </cell>
          <cell r="KX167">
            <v>0</v>
          </cell>
          <cell r="KY167">
            <v>1</v>
          </cell>
          <cell r="KZ167">
            <v>0</v>
          </cell>
          <cell r="LA167">
            <v>0</v>
          </cell>
          <cell r="LD167">
            <v>0</v>
          </cell>
          <cell r="LE167">
            <v>0</v>
          </cell>
          <cell r="LG167">
            <v>0</v>
          </cell>
          <cell r="LH167">
            <v>1</v>
          </cell>
          <cell r="LI167">
            <v>0</v>
          </cell>
          <cell r="LJ167">
            <v>0</v>
          </cell>
          <cell r="LK167">
            <v>0</v>
          </cell>
          <cell r="LL167">
            <v>0</v>
          </cell>
          <cell r="LM167">
            <v>0</v>
          </cell>
          <cell r="LN167">
            <v>0</v>
          </cell>
          <cell r="LQ167">
            <v>0</v>
          </cell>
          <cell r="LR167">
            <v>1</v>
          </cell>
          <cell r="LS167">
            <v>0</v>
          </cell>
          <cell r="LT167">
            <v>0</v>
          </cell>
          <cell r="LU167">
            <v>0</v>
          </cell>
          <cell r="LV167">
            <v>0</v>
          </cell>
          <cell r="LW167">
            <v>0</v>
          </cell>
          <cell r="LX167">
            <v>0</v>
          </cell>
          <cell r="LY167">
            <v>0</v>
          </cell>
          <cell r="LZ167">
            <v>0</v>
          </cell>
          <cell r="MA167">
            <v>0</v>
          </cell>
          <cell r="MB167">
            <v>0</v>
          </cell>
          <cell r="MC167">
            <v>0</v>
          </cell>
          <cell r="MD167">
            <v>0</v>
          </cell>
          <cell r="MG167">
            <v>0</v>
          </cell>
          <cell r="MH167">
            <v>0</v>
          </cell>
          <cell r="MI167">
            <v>1</v>
          </cell>
          <cell r="MJ167">
            <v>0</v>
          </cell>
          <cell r="MK167">
            <v>0</v>
          </cell>
          <cell r="ML167">
            <v>0</v>
          </cell>
          <cell r="MM167">
            <v>0</v>
          </cell>
          <cell r="MN167">
            <v>0</v>
          </cell>
          <cell r="MO167">
            <v>0</v>
          </cell>
          <cell r="MP167">
            <v>0</v>
          </cell>
          <cell r="MQ167">
            <v>0</v>
          </cell>
          <cell r="MR167">
            <v>0</v>
          </cell>
          <cell r="MS167">
            <v>0</v>
          </cell>
          <cell r="MT167">
            <v>0</v>
          </cell>
          <cell r="MU167">
            <v>0</v>
          </cell>
          <cell r="NH167">
            <v>1</v>
          </cell>
          <cell r="NN167" t="str">
            <v/>
          </cell>
          <cell r="QR167">
            <v>13</v>
          </cell>
          <cell r="QS167">
            <v>33</v>
          </cell>
        </row>
        <row r="168">
          <cell r="F168" t="str">
            <v>Oui</v>
          </cell>
          <cell r="I168">
            <v>0</v>
          </cell>
          <cell r="AM168">
            <v>45200</v>
          </cell>
          <cell r="AN168" t="str">
            <v>Oui</v>
          </cell>
          <cell r="AQ168" t="str">
            <v>Déplacé interne</v>
          </cell>
          <cell r="BE168">
            <v>0</v>
          </cell>
          <cell r="BF168">
            <v>0</v>
          </cell>
          <cell r="BH168">
            <v>2</v>
          </cell>
          <cell r="BI168">
            <v>0</v>
          </cell>
          <cell r="BK168">
            <v>0</v>
          </cell>
          <cell r="BL168">
            <v>1</v>
          </cell>
          <cell r="BN168">
            <v>0</v>
          </cell>
          <cell r="BO168">
            <v>2</v>
          </cell>
          <cell r="BQ168">
            <v>0</v>
          </cell>
          <cell r="BR168">
            <v>0</v>
          </cell>
          <cell r="CC168">
            <v>5</v>
          </cell>
          <cell r="CF168">
            <v>5</v>
          </cell>
          <cell r="DE168" t="str">
            <v>Travail journalier</v>
          </cell>
          <cell r="DG168" t="str">
            <v>Non</v>
          </cell>
          <cell r="DI168" t="str">
            <v>Non</v>
          </cell>
          <cell r="DJ168" t="str">
            <v>Les produits sur le marché sont trop chers pour le ménage</v>
          </cell>
          <cell r="DL168" t="str">
            <v>Non</v>
          </cell>
          <cell r="DO168">
            <v>0</v>
          </cell>
          <cell r="DP168">
            <v>0</v>
          </cell>
          <cell r="DQ168">
            <v>0</v>
          </cell>
          <cell r="DR168">
            <v>0</v>
          </cell>
          <cell r="DS168">
            <v>1</v>
          </cell>
          <cell r="DT168">
            <v>0</v>
          </cell>
          <cell r="DU168">
            <v>0</v>
          </cell>
          <cell r="DV168">
            <v>0</v>
          </cell>
          <cell r="DW168">
            <v>0</v>
          </cell>
          <cell r="DX168">
            <v>0</v>
          </cell>
          <cell r="DY168">
            <v>1</v>
          </cell>
          <cell r="DZ168">
            <v>0</v>
          </cell>
          <cell r="EA168">
            <v>0</v>
          </cell>
          <cell r="EB168">
            <v>0</v>
          </cell>
          <cell r="EC168">
            <v>0</v>
          </cell>
          <cell r="ED168">
            <v>0</v>
          </cell>
          <cell r="EF168">
            <v>0</v>
          </cell>
          <cell r="EI168">
            <v>1</v>
          </cell>
          <cell r="EJ168">
            <v>1</v>
          </cell>
          <cell r="EK168">
            <v>1</v>
          </cell>
          <cell r="EL168">
            <v>1</v>
          </cell>
          <cell r="FP168" t="str">
            <v>En famille d'accueil</v>
          </cell>
          <cell r="FR168" t="str">
            <v>Maison (construction non-durable délabrée)</v>
          </cell>
          <cell r="FU168" t="str">
            <v>Non</v>
          </cell>
          <cell r="GE168" t="str">
            <v>Non</v>
          </cell>
          <cell r="GH168" t="str">
            <v>Source améliorée (c'est-à-dire protégée de l'extérieur, p.ex. eau courante/robinet, puits creusé couvert, puits à pompe/forage, camion-citerne/charrette avec citerne, Kiosque/échoppe/boutique à eau, eau en bouteille; eau en sachet, etc. et eau de pluie)</v>
          </cell>
          <cell r="GK168" t="str">
            <v>Oui</v>
          </cell>
          <cell r="GL168" t="str">
            <v>Oui</v>
          </cell>
          <cell r="GM168" t="str">
            <v>Oui</v>
          </cell>
          <cell r="GN168" t="str">
            <v>Oui</v>
          </cell>
          <cell r="GO168" t="str">
            <v>Moins de 30 minutes</v>
          </cell>
          <cell r="GQ168">
            <v>0</v>
          </cell>
          <cell r="GR168">
            <v>0</v>
          </cell>
          <cell r="GS168">
            <v>0</v>
          </cell>
          <cell r="GT168">
            <v>0</v>
          </cell>
          <cell r="GU168">
            <v>0</v>
          </cell>
          <cell r="GV168">
            <v>0</v>
          </cell>
          <cell r="GW168">
            <v>0</v>
          </cell>
          <cell r="GX168">
            <v>0</v>
          </cell>
          <cell r="GY168">
            <v>1</v>
          </cell>
          <cell r="GZ168">
            <v>0</v>
          </cell>
          <cell r="HA168">
            <v>0</v>
          </cell>
          <cell r="HB168">
            <v>0</v>
          </cell>
          <cell r="HM168" t="str">
            <v>Non</v>
          </cell>
          <cell r="HO168" t="str">
            <v>Installation sanitaire non-améliorée (c’est-à-dire qui n'empêchent pas le contact extérieur avec les excréments, p.ex. latrine à fosse ouverte/sans dalle, latrines traditionnelles, etc.)</v>
          </cell>
          <cell r="HU168" t="str">
            <v>Structure de santé (centre, clinique, hôpital, etc.)</v>
          </cell>
          <cell r="HW168" t="str">
            <v>Structure de santé (centre, clinique, hôpital, etc.)</v>
          </cell>
          <cell r="HY168" t="str">
            <v>Moins de 1 heure</v>
          </cell>
          <cell r="HZ168" t="str">
            <v>Non</v>
          </cell>
          <cell r="IB168" t="str">
            <v>Oui</v>
          </cell>
          <cell r="IC168" t="str">
            <v>Oui</v>
          </cell>
          <cell r="ID168" t="str">
            <v>Oui</v>
          </cell>
          <cell r="IG168" t="str">
            <v>Non</v>
          </cell>
          <cell r="II168" t="str">
            <v>Oui</v>
          </cell>
          <cell r="IK168">
            <v>0</v>
          </cell>
          <cell r="IL168">
            <v>1</v>
          </cell>
          <cell r="IM168">
            <v>0</v>
          </cell>
          <cell r="IO168">
            <v>0</v>
          </cell>
          <cell r="IP168">
            <v>0</v>
          </cell>
          <cell r="IQ168">
            <v>0</v>
          </cell>
          <cell r="IR168">
            <v>0</v>
          </cell>
          <cell r="IS168">
            <v>0</v>
          </cell>
          <cell r="IT168">
            <v>1</v>
          </cell>
          <cell r="IU168">
            <v>0</v>
          </cell>
          <cell r="IW168">
            <v>0</v>
          </cell>
          <cell r="IX168">
            <v>0</v>
          </cell>
          <cell r="IY168">
            <v>0</v>
          </cell>
          <cell r="IZ168">
            <v>0</v>
          </cell>
          <cell r="JA168">
            <v>0</v>
          </cell>
          <cell r="JB168">
            <v>1</v>
          </cell>
          <cell r="JC168">
            <v>0</v>
          </cell>
          <cell r="JE168">
            <v>1</v>
          </cell>
          <cell r="JF168">
            <v>0</v>
          </cell>
          <cell r="JG168">
            <v>0</v>
          </cell>
          <cell r="JH168">
            <v>0</v>
          </cell>
          <cell r="JI168">
            <v>0</v>
          </cell>
          <cell r="JJ168">
            <v>0</v>
          </cell>
          <cell r="JK168">
            <v>0</v>
          </cell>
          <cell r="JL168">
            <v>0</v>
          </cell>
          <cell r="JO168" t="str">
            <v>Moins de 1 heure</v>
          </cell>
          <cell r="JP168" t="str">
            <v>Non</v>
          </cell>
          <cell r="JT168" t="str">
            <v>Aucune</v>
          </cell>
          <cell r="JV168" t="str">
            <v>Aucune</v>
          </cell>
          <cell r="JZ168" t="str">
            <v>Interruption suite à un déplacement / retour</v>
          </cell>
          <cell r="KD168">
            <v>1</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V168">
            <v>1</v>
          </cell>
          <cell r="KW168">
            <v>0</v>
          </cell>
          <cell r="KX168">
            <v>0</v>
          </cell>
          <cell r="KY168">
            <v>1</v>
          </cell>
          <cell r="KZ168">
            <v>0</v>
          </cell>
          <cell r="LA168">
            <v>0</v>
          </cell>
          <cell r="LD168">
            <v>1</v>
          </cell>
          <cell r="LE168">
            <v>0</v>
          </cell>
          <cell r="LG168">
            <v>0</v>
          </cell>
          <cell r="LH168">
            <v>0</v>
          </cell>
          <cell r="LI168">
            <v>0</v>
          </cell>
          <cell r="LJ168">
            <v>0</v>
          </cell>
          <cell r="LK168">
            <v>0</v>
          </cell>
          <cell r="LL168">
            <v>0</v>
          </cell>
          <cell r="LM168">
            <v>0</v>
          </cell>
          <cell r="LN168">
            <v>0</v>
          </cell>
          <cell r="LQ168">
            <v>0</v>
          </cell>
          <cell r="LR168">
            <v>1</v>
          </cell>
          <cell r="LS168">
            <v>0</v>
          </cell>
          <cell r="LT168">
            <v>0</v>
          </cell>
          <cell r="LU168">
            <v>0</v>
          </cell>
          <cell r="LV168">
            <v>0</v>
          </cell>
          <cell r="LW168">
            <v>0</v>
          </cell>
          <cell r="LX168">
            <v>0</v>
          </cell>
          <cell r="LY168">
            <v>0</v>
          </cell>
          <cell r="LZ168">
            <v>0</v>
          </cell>
          <cell r="MA168">
            <v>0</v>
          </cell>
          <cell r="MB168">
            <v>0</v>
          </cell>
          <cell r="MC168">
            <v>0</v>
          </cell>
          <cell r="MD168">
            <v>0</v>
          </cell>
          <cell r="MG168">
            <v>0</v>
          </cell>
          <cell r="MH168">
            <v>0</v>
          </cell>
          <cell r="MI168">
            <v>1</v>
          </cell>
          <cell r="MJ168">
            <v>0</v>
          </cell>
          <cell r="MK168">
            <v>0</v>
          </cell>
          <cell r="ML168">
            <v>0</v>
          </cell>
          <cell r="MM168">
            <v>0</v>
          </cell>
          <cell r="MN168">
            <v>0</v>
          </cell>
          <cell r="MO168">
            <v>0</v>
          </cell>
          <cell r="MP168">
            <v>0</v>
          </cell>
          <cell r="MQ168">
            <v>0</v>
          </cell>
          <cell r="MR168">
            <v>0</v>
          </cell>
          <cell r="MS168">
            <v>0</v>
          </cell>
          <cell r="MT168">
            <v>0</v>
          </cell>
          <cell r="MU168">
            <v>0</v>
          </cell>
          <cell r="NH168">
            <v>1</v>
          </cell>
          <cell r="NN168">
            <v>3.7</v>
          </cell>
          <cell r="QR168">
            <v>14</v>
          </cell>
          <cell r="QS168">
            <v>39</v>
          </cell>
        </row>
        <row r="169">
          <cell r="F169" t="str">
            <v>Oui</v>
          </cell>
          <cell r="I169">
            <v>0</v>
          </cell>
          <cell r="AM169">
            <v>45200</v>
          </cell>
          <cell r="AN169" t="str">
            <v>Oui</v>
          </cell>
          <cell r="AQ169" t="str">
            <v>Résident / autochtone (pas déplacé depuis au moins 12 mois)</v>
          </cell>
          <cell r="AS169" t="str">
            <v>Oui</v>
          </cell>
          <cell r="BE169">
            <v>0</v>
          </cell>
          <cell r="BF169">
            <v>0</v>
          </cell>
          <cell r="BH169">
            <v>3</v>
          </cell>
          <cell r="BI169">
            <v>0</v>
          </cell>
          <cell r="BK169">
            <v>1</v>
          </cell>
          <cell r="BL169">
            <v>1</v>
          </cell>
          <cell r="BN169">
            <v>5</v>
          </cell>
          <cell r="BO169">
            <v>5</v>
          </cell>
          <cell r="BQ169">
            <v>0</v>
          </cell>
          <cell r="BR169">
            <v>0</v>
          </cell>
          <cell r="CC169">
            <v>15</v>
          </cell>
          <cell r="CF169">
            <v>15</v>
          </cell>
          <cell r="DE169" t="str">
            <v>Travail journalier</v>
          </cell>
          <cell r="DG169" t="str">
            <v>Non</v>
          </cell>
          <cell r="DI169" t="str">
            <v>Non</v>
          </cell>
          <cell r="DJ169" t="str">
            <v>Les produits sur le marché sont trop chers pour le ménage</v>
          </cell>
          <cell r="DL169" t="str">
            <v>Non</v>
          </cell>
          <cell r="DO169">
            <v>0</v>
          </cell>
          <cell r="DP169">
            <v>0</v>
          </cell>
          <cell r="DQ169">
            <v>0</v>
          </cell>
          <cell r="DR169">
            <v>0</v>
          </cell>
          <cell r="DS169">
            <v>1</v>
          </cell>
          <cell r="DT169">
            <v>1</v>
          </cell>
          <cell r="DU169">
            <v>0</v>
          </cell>
          <cell r="DV169">
            <v>0</v>
          </cell>
          <cell r="DW169">
            <v>0</v>
          </cell>
          <cell r="DX169">
            <v>0</v>
          </cell>
          <cell r="DY169">
            <v>0</v>
          </cell>
          <cell r="DZ169">
            <v>0</v>
          </cell>
          <cell r="EA169">
            <v>0</v>
          </cell>
          <cell r="EB169">
            <v>0</v>
          </cell>
          <cell r="EC169">
            <v>0</v>
          </cell>
          <cell r="ED169">
            <v>0</v>
          </cell>
          <cell r="EF169">
            <v>0</v>
          </cell>
          <cell r="EI169">
            <v>1</v>
          </cell>
          <cell r="EJ169">
            <v>1</v>
          </cell>
          <cell r="EK169">
            <v>1</v>
          </cell>
          <cell r="EL169">
            <v>1</v>
          </cell>
          <cell r="FP169" t="str">
            <v>Locataire (habite seul sur une parcelle qu'il loue)</v>
          </cell>
          <cell r="FR169" t="str">
            <v>Maison (construction non-durable délabrée)</v>
          </cell>
          <cell r="FU169" t="str">
            <v>Non</v>
          </cell>
          <cell r="GE169" t="str">
            <v>Non</v>
          </cell>
          <cell r="GH169" t="str">
            <v>Source améliorée (c'est-à-dire protégée de l'extérieur, p.ex. eau courante/robinet, puits creusé couvert, puits à pompe/forage, camion-citerne/charrette avec citerne, Kiosque/échoppe/boutique à eau, eau en bouteille; eau en sachet, etc. et eau de pluie)</v>
          </cell>
          <cell r="GK169" t="str">
            <v>Oui</v>
          </cell>
          <cell r="GL169" t="str">
            <v>Oui</v>
          </cell>
          <cell r="GM169" t="str">
            <v>Oui</v>
          </cell>
          <cell r="GN169" t="str">
            <v>Oui</v>
          </cell>
          <cell r="GO169" t="str">
            <v>Moins de 30 minutes</v>
          </cell>
          <cell r="GQ169">
            <v>0</v>
          </cell>
          <cell r="GR169">
            <v>0</v>
          </cell>
          <cell r="GS169">
            <v>0</v>
          </cell>
          <cell r="GT169">
            <v>0</v>
          </cell>
          <cell r="GU169">
            <v>0</v>
          </cell>
          <cell r="GV169">
            <v>0</v>
          </cell>
          <cell r="GW169">
            <v>0</v>
          </cell>
          <cell r="GX169">
            <v>0</v>
          </cell>
          <cell r="GY169">
            <v>1</v>
          </cell>
          <cell r="GZ169">
            <v>0</v>
          </cell>
          <cell r="HA169">
            <v>0</v>
          </cell>
          <cell r="HB169">
            <v>0</v>
          </cell>
          <cell r="HM169" t="str">
            <v>Non</v>
          </cell>
          <cell r="HO169" t="str">
            <v>Pas d'installation sanitaire/défécation à l'air libre</v>
          </cell>
          <cell r="HU169" t="str">
            <v>Structure de santé (centre, clinique, hôpital, etc.)</v>
          </cell>
          <cell r="HW169" t="str">
            <v>Structure de santé (centre, clinique, hôpital, etc.)</v>
          </cell>
          <cell r="HY169" t="str">
            <v>Moins de 1 heure</v>
          </cell>
          <cell r="HZ169" t="str">
            <v>Non</v>
          </cell>
          <cell r="IB169" t="str">
            <v>Oui</v>
          </cell>
          <cell r="IC169" t="str">
            <v>Oui</v>
          </cell>
          <cell r="ID169" t="str">
            <v>Non</v>
          </cell>
          <cell r="IG169" t="str">
            <v>Non</v>
          </cell>
          <cell r="II169" t="str">
            <v>Non</v>
          </cell>
          <cell r="IO169">
            <v>0</v>
          </cell>
          <cell r="IP169">
            <v>0</v>
          </cell>
          <cell r="IQ169">
            <v>0</v>
          </cell>
          <cell r="IR169">
            <v>0</v>
          </cell>
          <cell r="IS169">
            <v>0</v>
          </cell>
          <cell r="IT169">
            <v>1</v>
          </cell>
          <cell r="IU169">
            <v>0</v>
          </cell>
          <cell r="IW169">
            <v>0</v>
          </cell>
          <cell r="IX169">
            <v>0</v>
          </cell>
          <cell r="IY169">
            <v>0</v>
          </cell>
          <cell r="IZ169">
            <v>0</v>
          </cell>
          <cell r="JA169">
            <v>0</v>
          </cell>
          <cell r="JB169">
            <v>1</v>
          </cell>
          <cell r="JC169">
            <v>0</v>
          </cell>
          <cell r="JE169">
            <v>1</v>
          </cell>
          <cell r="JF169">
            <v>0</v>
          </cell>
          <cell r="JG169">
            <v>0</v>
          </cell>
          <cell r="JH169">
            <v>0</v>
          </cell>
          <cell r="JI169">
            <v>0</v>
          </cell>
          <cell r="JJ169">
            <v>0</v>
          </cell>
          <cell r="JK169">
            <v>0</v>
          </cell>
          <cell r="JL169">
            <v>0</v>
          </cell>
          <cell r="JO169" t="str">
            <v>Moins de 1 heure</v>
          </cell>
          <cell r="JP169" t="str">
            <v>Non</v>
          </cell>
          <cell r="JS169" t="str">
            <v>Certains mais pas tous</v>
          </cell>
          <cell r="JT169" t="str">
            <v>Aucune</v>
          </cell>
          <cell r="JU169" t="str">
            <v>Pas de garçons de cet âge dans le ménage</v>
          </cell>
          <cell r="JV169" t="str">
            <v>Pas de filles de cet âge dans le ménage</v>
          </cell>
          <cell r="JZ169" t="str">
            <v>Autre (préciser)</v>
          </cell>
          <cell r="KD169">
            <v>1</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V169">
            <v>1</v>
          </cell>
          <cell r="KW169">
            <v>0</v>
          </cell>
          <cell r="KX169">
            <v>0</v>
          </cell>
          <cell r="KY169">
            <v>1</v>
          </cell>
          <cell r="KZ169">
            <v>0</v>
          </cell>
          <cell r="LA169">
            <v>0</v>
          </cell>
          <cell r="LD169">
            <v>0</v>
          </cell>
          <cell r="LE169">
            <v>0</v>
          </cell>
          <cell r="LG169">
            <v>0</v>
          </cell>
          <cell r="LH169">
            <v>1</v>
          </cell>
          <cell r="LI169">
            <v>0</v>
          </cell>
          <cell r="LJ169">
            <v>0</v>
          </cell>
          <cell r="LK169">
            <v>0</v>
          </cell>
          <cell r="LL169">
            <v>0</v>
          </cell>
          <cell r="LM169">
            <v>0</v>
          </cell>
          <cell r="LN169">
            <v>0</v>
          </cell>
          <cell r="LQ169">
            <v>0</v>
          </cell>
          <cell r="LR169">
            <v>1</v>
          </cell>
          <cell r="LS169">
            <v>0</v>
          </cell>
          <cell r="LT169">
            <v>0</v>
          </cell>
          <cell r="LU169">
            <v>0</v>
          </cell>
          <cell r="LV169">
            <v>0</v>
          </cell>
          <cell r="LW169">
            <v>0</v>
          </cell>
          <cell r="LX169">
            <v>0</v>
          </cell>
          <cell r="LY169">
            <v>0</v>
          </cell>
          <cell r="LZ169">
            <v>0</v>
          </cell>
          <cell r="MA169">
            <v>0</v>
          </cell>
          <cell r="MB169">
            <v>0</v>
          </cell>
          <cell r="MC169">
            <v>0</v>
          </cell>
          <cell r="MD169">
            <v>0</v>
          </cell>
          <cell r="MG169">
            <v>0</v>
          </cell>
          <cell r="MH169">
            <v>0</v>
          </cell>
          <cell r="MI169">
            <v>1</v>
          </cell>
          <cell r="MJ169">
            <v>0</v>
          </cell>
          <cell r="MK169">
            <v>0</v>
          </cell>
          <cell r="ML169">
            <v>0</v>
          </cell>
          <cell r="MM169">
            <v>0</v>
          </cell>
          <cell r="MN169">
            <v>0</v>
          </cell>
          <cell r="MO169">
            <v>0</v>
          </cell>
          <cell r="MP169">
            <v>0</v>
          </cell>
          <cell r="MQ169">
            <v>0</v>
          </cell>
          <cell r="MR169">
            <v>0</v>
          </cell>
          <cell r="MS169">
            <v>0</v>
          </cell>
          <cell r="MT169">
            <v>0</v>
          </cell>
          <cell r="MU169">
            <v>0</v>
          </cell>
          <cell r="NH169">
            <v>1</v>
          </cell>
          <cell r="NN169">
            <v>4.0999999999999996</v>
          </cell>
          <cell r="QR169">
            <v>16</v>
          </cell>
          <cell r="QS169">
            <v>24</v>
          </cell>
        </row>
        <row r="170">
          <cell r="F170" t="str">
            <v>Oui</v>
          </cell>
          <cell r="I170">
            <v>0</v>
          </cell>
          <cell r="AM170">
            <v>45200</v>
          </cell>
          <cell r="AN170" t="str">
            <v>Oui</v>
          </cell>
          <cell r="AQ170" t="str">
            <v>Déplacé interne</v>
          </cell>
          <cell r="BE170">
            <v>0</v>
          </cell>
          <cell r="BF170">
            <v>0</v>
          </cell>
          <cell r="BH170">
            <v>0</v>
          </cell>
          <cell r="BI170">
            <v>1</v>
          </cell>
          <cell r="BK170">
            <v>2</v>
          </cell>
          <cell r="BL170">
            <v>2</v>
          </cell>
          <cell r="BN170">
            <v>0</v>
          </cell>
          <cell r="BO170">
            <v>1</v>
          </cell>
          <cell r="BQ170">
            <v>0</v>
          </cell>
          <cell r="BR170">
            <v>0</v>
          </cell>
          <cell r="CC170">
            <v>6</v>
          </cell>
          <cell r="CF170">
            <v>6</v>
          </cell>
          <cell r="DE170" t="str">
            <v>Envois de fonds (p.ex. envoyé par un membre de famille ou ami)</v>
          </cell>
          <cell r="DG170" t="str">
            <v>Non</v>
          </cell>
          <cell r="DI170" t="str">
            <v>Non</v>
          </cell>
          <cell r="DJ170" t="str">
            <v>Les produits sur le marché sont trop chers pour le ménage</v>
          </cell>
          <cell r="DL170" t="str">
            <v>Non</v>
          </cell>
          <cell r="DO170">
            <v>0</v>
          </cell>
          <cell r="DP170">
            <v>0</v>
          </cell>
          <cell r="DQ170">
            <v>1</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F170">
            <v>0</v>
          </cell>
          <cell r="EI170">
            <v>1</v>
          </cell>
          <cell r="EJ170">
            <v>1</v>
          </cell>
          <cell r="EK170">
            <v>1</v>
          </cell>
          <cell r="EL170">
            <v>1</v>
          </cell>
          <cell r="FP170" t="str">
            <v>Locataire (habite seul sur une parcelle qu'il loue)</v>
          </cell>
          <cell r="FR170" t="str">
            <v>Maison (construction non-durable délabrée)</v>
          </cell>
          <cell r="FU170" t="str">
            <v>Non</v>
          </cell>
          <cell r="GE170" t="str">
            <v>Non</v>
          </cell>
          <cell r="GH170" t="str">
            <v>Source améliorée (c'est-à-dire protégée de l'extérieur, p.ex. eau courante/robinet, puits creusé couvert, puits à pompe/forage, camion-citerne/charrette avec citerne, Kiosque/échoppe/boutique à eau, eau en bouteille; eau en sachet, etc. et eau de pluie)</v>
          </cell>
          <cell r="GK170" t="str">
            <v>Oui</v>
          </cell>
          <cell r="GL170" t="str">
            <v>Oui</v>
          </cell>
          <cell r="GM170" t="str">
            <v>Oui</v>
          </cell>
          <cell r="GN170" t="str">
            <v>Oui</v>
          </cell>
          <cell r="GO170" t="str">
            <v>Moins de 30 minutes</v>
          </cell>
          <cell r="GQ170">
            <v>0</v>
          </cell>
          <cell r="GR170">
            <v>0</v>
          </cell>
          <cell r="GS170">
            <v>0</v>
          </cell>
          <cell r="GT170">
            <v>0</v>
          </cell>
          <cell r="GU170">
            <v>0</v>
          </cell>
          <cell r="GV170">
            <v>0</v>
          </cell>
          <cell r="GW170">
            <v>0</v>
          </cell>
          <cell r="GX170">
            <v>0</v>
          </cell>
          <cell r="GY170">
            <v>1</v>
          </cell>
          <cell r="GZ170">
            <v>0</v>
          </cell>
          <cell r="HA170">
            <v>0</v>
          </cell>
          <cell r="HB170">
            <v>0</v>
          </cell>
          <cell r="HM170" t="str">
            <v>Non</v>
          </cell>
          <cell r="HO170" t="str">
            <v>Pas d'installation sanitaire/défécation à l'air libre</v>
          </cell>
          <cell r="HU170" t="str">
            <v>Structure de santé (centre, clinique, hôpital, etc.)</v>
          </cell>
          <cell r="HW170" t="str">
            <v>Structure de santé (centre, clinique, hôpital, etc.)</v>
          </cell>
          <cell r="HY170" t="str">
            <v>Moins de 1 heure</v>
          </cell>
          <cell r="HZ170" t="str">
            <v>Non</v>
          </cell>
          <cell r="IB170" t="str">
            <v>Oui</v>
          </cell>
          <cell r="IC170" t="str">
            <v>Oui</v>
          </cell>
          <cell r="ID170" t="str">
            <v>Oui</v>
          </cell>
          <cell r="IG170" t="str">
            <v>Non</v>
          </cell>
          <cell r="II170" t="str">
            <v>Non</v>
          </cell>
          <cell r="IO170">
            <v>0</v>
          </cell>
          <cell r="IP170">
            <v>0</v>
          </cell>
          <cell r="IQ170">
            <v>0</v>
          </cell>
          <cell r="IR170">
            <v>0</v>
          </cell>
          <cell r="IS170">
            <v>0</v>
          </cell>
          <cell r="IT170">
            <v>1</v>
          </cell>
          <cell r="IU170">
            <v>0</v>
          </cell>
          <cell r="IW170">
            <v>0</v>
          </cell>
          <cell r="IX170">
            <v>0</v>
          </cell>
          <cell r="IY170">
            <v>0</v>
          </cell>
          <cell r="IZ170">
            <v>0</v>
          </cell>
          <cell r="JA170">
            <v>0</v>
          </cell>
          <cell r="JB170">
            <v>1</v>
          </cell>
          <cell r="JC170">
            <v>0</v>
          </cell>
          <cell r="JE170">
            <v>1</v>
          </cell>
          <cell r="JF170">
            <v>0</v>
          </cell>
          <cell r="JG170">
            <v>0</v>
          </cell>
          <cell r="JH170">
            <v>0</v>
          </cell>
          <cell r="JI170">
            <v>0</v>
          </cell>
          <cell r="JJ170">
            <v>0</v>
          </cell>
          <cell r="JK170">
            <v>0</v>
          </cell>
          <cell r="JL170">
            <v>0</v>
          </cell>
          <cell r="JO170" t="str">
            <v>Moins de 1 heure</v>
          </cell>
          <cell r="JP170" t="str">
            <v>Non</v>
          </cell>
          <cell r="JS170" t="str">
            <v>Certains mais pas tous</v>
          </cell>
          <cell r="JT170" t="str">
            <v>Aucune</v>
          </cell>
          <cell r="JU170" t="str">
            <v>Pas de garçons de cet âge dans le ménage</v>
          </cell>
          <cell r="JV170" t="str">
            <v>Pas de filles de cet âge dans le ménage</v>
          </cell>
          <cell r="JZ170" t="str">
            <v>Interruption suite à un déplacement / retour</v>
          </cell>
          <cell r="KD170">
            <v>1</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V170">
            <v>1</v>
          </cell>
          <cell r="KW170">
            <v>0</v>
          </cell>
          <cell r="KX170">
            <v>0</v>
          </cell>
          <cell r="KY170">
            <v>1</v>
          </cell>
          <cell r="KZ170">
            <v>0</v>
          </cell>
          <cell r="LA170">
            <v>0</v>
          </cell>
          <cell r="LD170">
            <v>0</v>
          </cell>
          <cell r="LE170">
            <v>0</v>
          </cell>
          <cell r="LG170">
            <v>0</v>
          </cell>
          <cell r="LH170">
            <v>0</v>
          </cell>
          <cell r="LI170">
            <v>0</v>
          </cell>
          <cell r="LJ170">
            <v>0</v>
          </cell>
          <cell r="LK170">
            <v>0</v>
          </cell>
          <cell r="LL170">
            <v>0</v>
          </cell>
          <cell r="LM170">
            <v>0</v>
          </cell>
          <cell r="LN170">
            <v>0</v>
          </cell>
          <cell r="LQ170">
            <v>0</v>
          </cell>
          <cell r="LR170">
            <v>1</v>
          </cell>
          <cell r="LS170">
            <v>0</v>
          </cell>
          <cell r="LT170">
            <v>0</v>
          </cell>
          <cell r="LU170">
            <v>0</v>
          </cell>
          <cell r="LV170">
            <v>0</v>
          </cell>
          <cell r="LW170">
            <v>0</v>
          </cell>
          <cell r="LX170">
            <v>0</v>
          </cell>
          <cell r="LY170">
            <v>0</v>
          </cell>
          <cell r="LZ170">
            <v>0</v>
          </cell>
          <cell r="MA170">
            <v>0</v>
          </cell>
          <cell r="MB170">
            <v>0</v>
          </cell>
          <cell r="MC170">
            <v>0</v>
          </cell>
          <cell r="MD170">
            <v>0</v>
          </cell>
          <cell r="MG170">
            <v>0</v>
          </cell>
          <cell r="MH170">
            <v>0</v>
          </cell>
          <cell r="MI170">
            <v>1</v>
          </cell>
          <cell r="MJ170">
            <v>0</v>
          </cell>
          <cell r="MK170">
            <v>0</v>
          </cell>
          <cell r="ML170">
            <v>0</v>
          </cell>
          <cell r="MM170">
            <v>0</v>
          </cell>
          <cell r="MN170">
            <v>0</v>
          </cell>
          <cell r="MO170">
            <v>0</v>
          </cell>
          <cell r="MP170">
            <v>0</v>
          </cell>
          <cell r="MQ170">
            <v>0</v>
          </cell>
          <cell r="MR170">
            <v>0</v>
          </cell>
          <cell r="MS170">
            <v>0</v>
          </cell>
          <cell r="MT170">
            <v>0</v>
          </cell>
          <cell r="MU170">
            <v>0</v>
          </cell>
          <cell r="NH170">
            <v>1</v>
          </cell>
          <cell r="NN170">
            <v>2.9</v>
          </cell>
          <cell r="QR170">
            <v>18</v>
          </cell>
          <cell r="QS170">
            <v>36</v>
          </cell>
        </row>
        <row r="171">
          <cell r="F171" t="str">
            <v>Oui</v>
          </cell>
          <cell r="I171">
            <v>0</v>
          </cell>
          <cell r="AM171">
            <v>45200</v>
          </cell>
          <cell r="AN171" t="str">
            <v>Oui</v>
          </cell>
          <cell r="AQ171" t="str">
            <v>Déplacé interne</v>
          </cell>
          <cell r="BE171">
            <v>0</v>
          </cell>
          <cell r="BF171">
            <v>0</v>
          </cell>
          <cell r="BH171">
            <v>0</v>
          </cell>
          <cell r="BI171">
            <v>0</v>
          </cell>
          <cell r="BK171">
            <v>0</v>
          </cell>
          <cell r="BL171">
            <v>0</v>
          </cell>
          <cell r="BN171">
            <v>1</v>
          </cell>
          <cell r="BO171">
            <v>1</v>
          </cell>
          <cell r="BQ171">
            <v>0</v>
          </cell>
          <cell r="BR171">
            <v>0</v>
          </cell>
          <cell r="CC171">
            <v>2</v>
          </cell>
          <cell r="CF171">
            <v>2</v>
          </cell>
          <cell r="DE171" t="str">
            <v>Travail journalier</v>
          </cell>
          <cell r="DG171" t="str">
            <v>Non</v>
          </cell>
          <cell r="DI171" t="str">
            <v>Non</v>
          </cell>
          <cell r="DJ171" t="str">
            <v>Les produits sur le marché sont trop chers pour le ménage</v>
          </cell>
          <cell r="DL171" t="str">
            <v>Non</v>
          </cell>
          <cell r="DO171">
            <v>0</v>
          </cell>
          <cell r="DP171">
            <v>0</v>
          </cell>
          <cell r="DQ171">
            <v>0</v>
          </cell>
          <cell r="DR171">
            <v>0</v>
          </cell>
          <cell r="DS171">
            <v>1</v>
          </cell>
          <cell r="DT171">
            <v>0</v>
          </cell>
          <cell r="DU171">
            <v>0</v>
          </cell>
          <cell r="DV171">
            <v>0</v>
          </cell>
          <cell r="DW171">
            <v>0</v>
          </cell>
          <cell r="DX171">
            <v>0</v>
          </cell>
          <cell r="DY171">
            <v>1</v>
          </cell>
          <cell r="DZ171">
            <v>0</v>
          </cell>
          <cell r="EA171">
            <v>0</v>
          </cell>
          <cell r="EB171">
            <v>0</v>
          </cell>
          <cell r="EC171">
            <v>0</v>
          </cell>
          <cell r="ED171">
            <v>0</v>
          </cell>
          <cell r="EF171">
            <v>0</v>
          </cell>
          <cell r="EI171">
            <v>1</v>
          </cell>
          <cell r="EJ171">
            <v>1</v>
          </cell>
          <cell r="FP171" t="str">
            <v>En famille d'accueil</v>
          </cell>
          <cell r="FR171" t="str">
            <v>Maison (construction non-durable délabrée)</v>
          </cell>
          <cell r="FU171" t="str">
            <v>Oui</v>
          </cell>
          <cell r="GE171" t="str">
            <v>Non</v>
          </cell>
          <cell r="GH171" t="str">
            <v>Source améliorée (c'est-à-dire protégée de l'extérieur, p.ex. eau courante/robinet, puits creusé couvert, puits à pompe/forage, camion-citerne/charrette avec citerne, Kiosque/échoppe/boutique à eau, eau en bouteille; eau en sachet, etc. et eau de pluie)</v>
          </cell>
          <cell r="GK171" t="str">
            <v>Oui</v>
          </cell>
          <cell r="GL171" t="str">
            <v>Oui</v>
          </cell>
          <cell r="GM171" t="str">
            <v>Oui</v>
          </cell>
          <cell r="GN171" t="str">
            <v>Oui</v>
          </cell>
          <cell r="GO171" t="str">
            <v>Moins de 30 minutes</v>
          </cell>
          <cell r="GQ171">
            <v>0</v>
          </cell>
          <cell r="GR171">
            <v>0</v>
          </cell>
          <cell r="GS171">
            <v>0</v>
          </cell>
          <cell r="GT171">
            <v>0</v>
          </cell>
          <cell r="GU171">
            <v>0</v>
          </cell>
          <cell r="GV171">
            <v>0</v>
          </cell>
          <cell r="GW171">
            <v>0</v>
          </cell>
          <cell r="GX171">
            <v>0</v>
          </cell>
          <cell r="GY171">
            <v>1</v>
          </cell>
          <cell r="GZ171">
            <v>0</v>
          </cell>
          <cell r="HA171">
            <v>0</v>
          </cell>
          <cell r="HB171">
            <v>0</v>
          </cell>
          <cell r="HM171" t="str">
            <v>Non</v>
          </cell>
          <cell r="HO171" t="str">
            <v>Pas d'installation sanitaire/défécation à l'air libre</v>
          </cell>
          <cell r="HU171" t="str">
            <v>Structure de santé (centre, clinique, hôpital, etc.)</v>
          </cell>
          <cell r="HW171" t="str">
            <v>Structure de santé (centre, clinique, hôpital, etc.)</v>
          </cell>
          <cell r="HY171" t="str">
            <v>Moins de 1 heure</v>
          </cell>
          <cell r="HZ171" t="str">
            <v>Non</v>
          </cell>
          <cell r="IG171" t="str">
            <v>Non</v>
          </cell>
          <cell r="II171" t="str">
            <v>Non</v>
          </cell>
          <cell r="IO171">
            <v>0</v>
          </cell>
          <cell r="IP171">
            <v>0</v>
          </cell>
          <cell r="IQ171">
            <v>0</v>
          </cell>
          <cell r="IR171">
            <v>0</v>
          </cell>
          <cell r="IS171">
            <v>0</v>
          </cell>
          <cell r="IT171">
            <v>1</v>
          </cell>
          <cell r="IU171">
            <v>0</v>
          </cell>
          <cell r="IW171">
            <v>0</v>
          </cell>
          <cell r="IX171">
            <v>0</v>
          </cell>
          <cell r="IY171">
            <v>0</v>
          </cell>
          <cell r="IZ171">
            <v>0</v>
          </cell>
          <cell r="JA171">
            <v>0</v>
          </cell>
          <cell r="JB171">
            <v>1</v>
          </cell>
          <cell r="JC171">
            <v>0</v>
          </cell>
          <cell r="JE171">
            <v>1</v>
          </cell>
          <cell r="JF171">
            <v>0</v>
          </cell>
          <cell r="JG171">
            <v>0</v>
          </cell>
          <cell r="JH171">
            <v>0</v>
          </cell>
          <cell r="JI171">
            <v>0</v>
          </cell>
          <cell r="JJ171">
            <v>0</v>
          </cell>
          <cell r="JK171">
            <v>0</v>
          </cell>
          <cell r="JL171">
            <v>0</v>
          </cell>
          <cell r="JO171" t="str">
            <v>Moins de 1 heure</v>
          </cell>
          <cell r="JP171" t="str">
            <v>Non</v>
          </cell>
          <cell r="KD171">
            <v>1</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V171">
            <v>1</v>
          </cell>
          <cell r="KW171">
            <v>0</v>
          </cell>
          <cell r="KX171">
            <v>0</v>
          </cell>
          <cell r="KY171">
            <v>1</v>
          </cell>
          <cell r="KZ171">
            <v>0</v>
          </cell>
          <cell r="LA171">
            <v>0</v>
          </cell>
          <cell r="LD171">
            <v>0</v>
          </cell>
          <cell r="LE171">
            <v>0</v>
          </cell>
          <cell r="LG171">
            <v>0</v>
          </cell>
          <cell r="LH171">
            <v>1</v>
          </cell>
          <cell r="LI171">
            <v>0</v>
          </cell>
          <cell r="LJ171">
            <v>0</v>
          </cell>
          <cell r="LK171">
            <v>0</v>
          </cell>
          <cell r="LL171">
            <v>0</v>
          </cell>
          <cell r="LM171">
            <v>0</v>
          </cell>
          <cell r="LN171">
            <v>0</v>
          </cell>
          <cell r="LQ171">
            <v>0</v>
          </cell>
          <cell r="LR171">
            <v>1</v>
          </cell>
          <cell r="LS171">
            <v>0</v>
          </cell>
          <cell r="LT171">
            <v>0</v>
          </cell>
          <cell r="LU171">
            <v>0</v>
          </cell>
          <cell r="LV171">
            <v>0</v>
          </cell>
          <cell r="LW171">
            <v>0</v>
          </cell>
          <cell r="LX171">
            <v>1</v>
          </cell>
          <cell r="LY171">
            <v>0</v>
          </cell>
          <cell r="LZ171">
            <v>0</v>
          </cell>
          <cell r="MA171">
            <v>0</v>
          </cell>
          <cell r="MB171">
            <v>0</v>
          </cell>
          <cell r="MC171">
            <v>0</v>
          </cell>
          <cell r="MD171">
            <v>0</v>
          </cell>
          <cell r="MG171">
            <v>0</v>
          </cell>
          <cell r="MH171">
            <v>0</v>
          </cell>
          <cell r="MI171">
            <v>0</v>
          </cell>
          <cell r="MJ171">
            <v>0</v>
          </cell>
          <cell r="MK171">
            <v>0</v>
          </cell>
          <cell r="ML171">
            <v>0</v>
          </cell>
          <cell r="MM171">
            <v>0</v>
          </cell>
          <cell r="MN171">
            <v>0</v>
          </cell>
          <cell r="MO171">
            <v>1</v>
          </cell>
          <cell r="MP171">
            <v>0</v>
          </cell>
          <cell r="MQ171">
            <v>0</v>
          </cell>
          <cell r="MR171">
            <v>0</v>
          </cell>
          <cell r="MS171">
            <v>0</v>
          </cell>
          <cell r="MT171">
            <v>0</v>
          </cell>
          <cell r="MU171">
            <v>0</v>
          </cell>
          <cell r="NH171">
            <v>1</v>
          </cell>
          <cell r="NN171">
            <v>2.5</v>
          </cell>
          <cell r="QR171">
            <v>15</v>
          </cell>
          <cell r="QS171">
            <v>18</v>
          </cell>
        </row>
        <row r="172">
          <cell r="F172" t="str">
            <v>Oui</v>
          </cell>
          <cell r="I172">
            <v>0</v>
          </cell>
          <cell r="AM172">
            <v>45200</v>
          </cell>
          <cell r="AN172" t="str">
            <v>Oui</v>
          </cell>
          <cell r="AQ172" t="str">
            <v>Déplacé interne</v>
          </cell>
          <cell r="BE172">
            <v>1</v>
          </cell>
          <cell r="BF172">
            <v>0</v>
          </cell>
          <cell r="BH172">
            <v>1</v>
          </cell>
          <cell r="BI172">
            <v>0</v>
          </cell>
          <cell r="BK172">
            <v>1</v>
          </cell>
          <cell r="BL172">
            <v>2</v>
          </cell>
          <cell r="BN172">
            <v>2</v>
          </cell>
          <cell r="BO172">
            <v>2</v>
          </cell>
          <cell r="BQ172">
            <v>0</v>
          </cell>
          <cell r="BR172">
            <v>0</v>
          </cell>
          <cell r="CC172">
            <v>9</v>
          </cell>
          <cell r="CF172">
            <v>9</v>
          </cell>
          <cell r="DE172" t="str">
            <v>Travail journalier</v>
          </cell>
          <cell r="DG172" t="str">
            <v>Non</v>
          </cell>
          <cell r="DI172" t="str">
            <v>Oui</v>
          </cell>
          <cell r="DL172" t="str">
            <v>Non</v>
          </cell>
          <cell r="DO172">
            <v>0</v>
          </cell>
          <cell r="DP172">
            <v>0</v>
          </cell>
          <cell r="DQ172">
            <v>0</v>
          </cell>
          <cell r="DR172">
            <v>1</v>
          </cell>
          <cell r="DS172">
            <v>1</v>
          </cell>
          <cell r="DT172">
            <v>0</v>
          </cell>
          <cell r="DU172">
            <v>0</v>
          </cell>
          <cell r="DV172">
            <v>0</v>
          </cell>
          <cell r="DW172">
            <v>0</v>
          </cell>
          <cell r="DX172">
            <v>0</v>
          </cell>
          <cell r="DY172">
            <v>0</v>
          </cell>
          <cell r="DZ172">
            <v>0</v>
          </cell>
          <cell r="EA172">
            <v>0</v>
          </cell>
          <cell r="EB172">
            <v>0</v>
          </cell>
          <cell r="EC172">
            <v>0</v>
          </cell>
          <cell r="ED172">
            <v>0</v>
          </cell>
          <cell r="EF172">
            <v>0</v>
          </cell>
          <cell r="EI172">
            <v>1</v>
          </cell>
          <cell r="EJ172">
            <v>1</v>
          </cell>
          <cell r="EK172">
            <v>1</v>
          </cell>
          <cell r="EL172">
            <v>1</v>
          </cell>
          <cell r="FP172" t="str">
            <v>En famille d'accueil</v>
          </cell>
          <cell r="FR172" t="str">
            <v>Maison (construction non-durable délabrée)</v>
          </cell>
          <cell r="FU172" t="str">
            <v>Non</v>
          </cell>
          <cell r="GE172" t="str">
            <v>Non</v>
          </cell>
          <cell r="GH172" t="str">
            <v>Source non-améliorée (c'est à dire non-protégée de l'extérieur, p.ex. puits creusé non-couvert/traditionnel, source naturelle non-aménagée, etc.)</v>
          </cell>
          <cell r="GK172" t="str">
            <v>Oui</v>
          </cell>
          <cell r="GL172" t="str">
            <v>Oui</v>
          </cell>
          <cell r="GM172" t="str">
            <v>Oui</v>
          </cell>
          <cell r="GN172" t="str">
            <v>Oui</v>
          </cell>
          <cell r="GO172" t="str">
            <v>De 31 minutes à 2 heures</v>
          </cell>
          <cell r="GQ172">
            <v>0</v>
          </cell>
          <cell r="GR172">
            <v>0</v>
          </cell>
          <cell r="GS172">
            <v>0</v>
          </cell>
          <cell r="GT172">
            <v>0</v>
          </cell>
          <cell r="GU172">
            <v>0</v>
          </cell>
          <cell r="GV172">
            <v>0</v>
          </cell>
          <cell r="GW172">
            <v>0</v>
          </cell>
          <cell r="GX172">
            <v>0</v>
          </cell>
          <cell r="GY172">
            <v>1</v>
          </cell>
          <cell r="GZ172">
            <v>0</v>
          </cell>
          <cell r="HA172">
            <v>0</v>
          </cell>
          <cell r="HB172">
            <v>0</v>
          </cell>
          <cell r="HM172" t="str">
            <v>Non</v>
          </cell>
          <cell r="HO172" t="str">
            <v>Pas d'installation sanitaire/défécation à l'air libre</v>
          </cell>
          <cell r="HU172" t="str">
            <v>Structure de santé (centre, clinique, hôpital, etc.)</v>
          </cell>
          <cell r="HW172" t="str">
            <v>Structure de santé (centre, clinique, hôpital, etc.)</v>
          </cell>
          <cell r="HY172" t="str">
            <v>Moins de 1 heure</v>
          </cell>
          <cell r="HZ172" t="str">
            <v>Oui</v>
          </cell>
          <cell r="IB172" t="str">
            <v>Oui</v>
          </cell>
          <cell r="IC172" t="str">
            <v>Oui</v>
          </cell>
          <cell r="ID172" t="str">
            <v>Oui</v>
          </cell>
          <cell r="IG172" t="str">
            <v>Non</v>
          </cell>
          <cell r="II172" t="str">
            <v>Non</v>
          </cell>
          <cell r="IO172">
            <v>0</v>
          </cell>
          <cell r="IP172">
            <v>0</v>
          </cell>
          <cell r="IQ172">
            <v>0</v>
          </cell>
          <cell r="IR172">
            <v>0</v>
          </cell>
          <cell r="IS172">
            <v>0</v>
          </cell>
          <cell r="IT172">
            <v>1</v>
          </cell>
          <cell r="IU172">
            <v>0</v>
          </cell>
          <cell r="IW172">
            <v>0</v>
          </cell>
          <cell r="IX172">
            <v>0</v>
          </cell>
          <cell r="IY172">
            <v>0</v>
          </cell>
          <cell r="IZ172">
            <v>0</v>
          </cell>
          <cell r="JA172">
            <v>0</v>
          </cell>
          <cell r="JB172">
            <v>1</v>
          </cell>
          <cell r="JC172">
            <v>0</v>
          </cell>
          <cell r="JE172">
            <v>1</v>
          </cell>
          <cell r="JF172">
            <v>0</v>
          </cell>
          <cell r="JG172">
            <v>0</v>
          </cell>
          <cell r="JH172">
            <v>0</v>
          </cell>
          <cell r="JI172">
            <v>0</v>
          </cell>
          <cell r="JJ172">
            <v>0</v>
          </cell>
          <cell r="JK172">
            <v>0</v>
          </cell>
          <cell r="JL172">
            <v>0</v>
          </cell>
          <cell r="JO172" t="str">
            <v>Moins de 1 heure</v>
          </cell>
          <cell r="JP172" t="str">
            <v>Non</v>
          </cell>
          <cell r="JS172" t="str">
            <v>Aucun</v>
          </cell>
          <cell r="JT172" t="str">
            <v>Aucune</v>
          </cell>
          <cell r="JU172" t="str">
            <v>Aucun</v>
          </cell>
          <cell r="JV172" t="str">
            <v>Aucune</v>
          </cell>
          <cell r="JZ172" t="str">
            <v>Interruption suite à un déplacement / retour</v>
          </cell>
          <cell r="KD172">
            <v>1</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V172">
            <v>1</v>
          </cell>
          <cell r="KW172">
            <v>0</v>
          </cell>
          <cell r="KX172">
            <v>0</v>
          </cell>
          <cell r="KY172">
            <v>1</v>
          </cell>
          <cell r="KZ172">
            <v>0</v>
          </cell>
          <cell r="LA172">
            <v>0</v>
          </cell>
          <cell r="LD172">
            <v>0</v>
          </cell>
          <cell r="LE172">
            <v>0</v>
          </cell>
          <cell r="LG172">
            <v>0</v>
          </cell>
          <cell r="LH172">
            <v>0</v>
          </cell>
          <cell r="LI172">
            <v>0</v>
          </cell>
          <cell r="LJ172">
            <v>0</v>
          </cell>
          <cell r="LK172">
            <v>0</v>
          </cell>
          <cell r="LL172">
            <v>0</v>
          </cell>
          <cell r="LM172">
            <v>0</v>
          </cell>
          <cell r="LN172">
            <v>0</v>
          </cell>
          <cell r="LQ172">
            <v>0</v>
          </cell>
          <cell r="LR172">
            <v>0</v>
          </cell>
          <cell r="LS172">
            <v>1</v>
          </cell>
          <cell r="LT172">
            <v>0</v>
          </cell>
          <cell r="LU172">
            <v>0</v>
          </cell>
          <cell r="LV172">
            <v>0</v>
          </cell>
          <cell r="LW172">
            <v>0</v>
          </cell>
          <cell r="LX172">
            <v>0</v>
          </cell>
          <cell r="LY172">
            <v>0</v>
          </cell>
          <cell r="LZ172">
            <v>0</v>
          </cell>
          <cell r="MA172">
            <v>0</v>
          </cell>
          <cell r="MB172">
            <v>0</v>
          </cell>
          <cell r="MC172">
            <v>0</v>
          </cell>
          <cell r="MD172">
            <v>0</v>
          </cell>
          <cell r="MG172">
            <v>0</v>
          </cell>
          <cell r="MH172">
            <v>0</v>
          </cell>
          <cell r="MI172">
            <v>1</v>
          </cell>
          <cell r="MJ172">
            <v>1</v>
          </cell>
          <cell r="MK172">
            <v>0</v>
          </cell>
          <cell r="ML172">
            <v>0</v>
          </cell>
          <cell r="MM172">
            <v>0</v>
          </cell>
          <cell r="MN172">
            <v>0</v>
          </cell>
          <cell r="MO172">
            <v>0</v>
          </cell>
          <cell r="MP172">
            <v>0</v>
          </cell>
          <cell r="MQ172">
            <v>0</v>
          </cell>
          <cell r="MR172">
            <v>0</v>
          </cell>
          <cell r="MS172">
            <v>0</v>
          </cell>
          <cell r="MT172">
            <v>0</v>
          </cell>
          <cell r="MU172">
            <v>0</v>
          </cell>
          <cell r="NH172">
            <v>1</v>
          </cell>
          <cell r="NN172">
            <v>3.3</v>
          </cell>
          <cell r="QR172">
            <v>17</v>
          </cell>
          <cell r="QS172">
            <v>27</v>
          </cell>
        </row>
        <row r="173">
          <cell r="F173" t="str">
            <v>Oui</v>
          </cell>
          <cell r="I173">
            <v>0</v>
          </cell>
          <cell r="AM173">
            <v>45200</v>
          </cell>
          <cell r="AN173" t="str">
            <v>Oui</v>
          </cell>
          <cell r="AQ173" t="str">
            <v>Déplacé interne</v>
          </cell>
          <cell r="BE173">
            <v>0</v>
          </cell>
          <cell r="BF173">
            <v>0</v>
          </cell>
          <cell r="BH173">
            <v>0</v>
          </cell>
          <cell r="BI173">
            <v>0</v>
          </cell>
          <cell r="BK173">
            <v>2</v>
          </cell>
          <cell r="BL173">
            <v>2</v>
          </cell>
          <cell r="BN173">
            <v>1</v>
          </cell>
          <cell r="BO173">
            <v>2</v>
          </cell>
          <cell r="BQ173">
            <v>1</v>
          </cell>
          <cell r="BR173">
            <v>0</v>
          </cell>
          <cell r="CC173">
            <v>8</v>
          </cell>
          <cell r="CF173">
            <v>8</v>
          </cell>
          <cell r="DE173" t="str">
            <v>Travail journalier</v>
          </cell>
          <cell r="DG173" t="str">
            <v>Non</v>
          </cell>
          <cell r="DI173" t="str">
            <v>Non</v>
          </cell>
          <cell r="DJ173" t="str">
            <v>Les produits sur le marché sont trop chers pour le ménage</v>
          </cell>
          <cell r="DL173" t="str">
            <v>Non</v>
          </cell>
          <cell r="DO173">
            <v>0</v>
          </cell>
          <cell r="DP173">
            <v>0</v>
          </cell>
          <cell r="DQ173">
            <v>0</v>
          </cell>
          <cell r="DR173">
            <v>0</v>
          </cell>
          <cell r="DS173">
            <v>1</v>
          </cell>
          <cell r="DT173">
            <v>0</v>
          </cell>
          <cell r="DU173">
            <v>0</v>
          </cell>
          <cell r="DV173">
            <v>0</v>
          </cell>
          <cell r="DW173">
            <v>0</v>
          </cell>
          <cell r="DX173">
            <v>0</v>
          </cell>
          <cell r="DY173">
            <v>0</v>
          </cell>
          <cell r="DZ173">
            <v>0</v>
          </cell>
          <cell r="EA173">
            <v>0</v>
          </cell>
          <cell r="EB173">
            <v>0</v>
          </cell>
          <cell r="EC173">
            <v>0</v>
          </cell>
          <cell r="ED173">
            <v>0</v>
          </cell>
          <cell r="EF173">
            <v>0</v>
          </cell>
          <cell r="EI173">
            <v>1</v>
          </cell>
          <cell r="EJ173">
            <v>1</v>
          </cell>
          <cell r="EK173">
            <v>2</v>
          </cell>
          <cell r="EL173">
            <v>2</v>
          </cell>
          <cell r="FP173" t="str">
            <v>En famille d'accueil</v>
          </cell>
          <cell r="FR173" t="str">
            <v>Maison (construction non-durable délabrée)</v>
          </cell>
          <cell r="FU173" t="str">
            <v>Non</v>
          </cell>
          <cell r="GE173" t="str">
            <v>Non</v>
          </cell>
          <cell r="GH173" t="str">
            <v>Source non-améliorée (c'est à dire non-protégée de l'extérieur, p.ex. puits creusé non-couvert/traditionnel, source naturelle non-aménagée, etc.)</v>
          </cell>
          <cell r="GK173" t="str">
            <v>Oui</v>
          </cell>
          <cell r="GL173" t="str">
            <v>Oui</v>
          </cell>
          <cell r="GM173" t="str">
            <v>Oui</v>
          </cell>
          <cell r="GN173" t="str">
            <v>Oui</v>
          </cell>
          <cell r="GO173" t="str">
            <v>Moins de 30 minutes</v>
          </cell>
          <cell r="GQ173">
            <v>0</v>
          </cell>
          <cell r="GR173">
            <v>0</v>
          </cell>
          <cell r="GS173">
            <v>0</v>
          </cell>
          <cell r="GT173">
            <v>0</v>
          </cell>
          <cell r="GU173">
            <v>0</v>
          </cell>
          <cell r="GV173">
            <v>0</v>
          </cell>
          <cell r="GW173">
            <v>0</v>
          </cell>
          <cell r="GX173">
            <v>0</v>
          </cell>
          <cell r="GY173">
            <v>1</v>
          </cell>
          <cell r="GZ173">
            <v>0</v>
          </cell>
          <cell r="HA173">
            <v>0</v>
          </cell>
          <cell r="HB173">
            <v>0</v>
          </cell>
          <cell r="HM173" t="str">
            <v>Non</v>
          </cell>
          <cell r="HO173" t="str">
            <v>Installation sanitaire non-améliorée (c’est-à-dire qui n'empêchent pas le contact extérieur avec les excréments, p.ex. latrine à fosse ouverte/sans dalle, latrines traditionnelles, etc.)</v>
          </cell>
          <cell r="HQ173" t="str">
            <v>Non</v>
          </cell>
          <cell r="HR173" t="str">
            <v>Oui</v>
          </cell>
          <cell r="HU173" t="str">
            <v>Structure de santé (centre, clinique, hôpital, etc.)</v>
          </cell>
          <cell r="HW173" t="str">
            <v>Structure de santé (centre, clinique, hôpital, etc.)</v>
          </cell>
          <cell r="HY173" t="str">
            <v>Moins de 1 heure</v>
          </cell>
          <cell r="HZ173" t="str">
            <v>Non</v>
          </cell>
          <cell r="IG173" t="str">
            <v>Non</v>
          </cell>
          <cell r="II173" t="str">
            <v>Non</v>
          </cell>
          <cell r="IO173">
            <v>0</v>
          </cell>
          <cell r="IP173">
            <v>0</v>
          </cell>
          <cell r="IQ173">
            <v>0</v>
          </cell>
          <cell r="IR173">
            <v>0</v>
          </cell>
          <cell r="IS173">
            <v>0</v>
          </cell>
          <cell r="IT173">
            <v>1</v>
          </cell>
          <cell r="IU173">
            <v>0</v>
          </cell>
          <cell r="IW173">
            <v>0</v>
          </cell>
          <cell r="IX173">
            <v>0</v>
          </cell>
          <cell r="IY173">
            <v>0</v>
          </cell>
          <cell r="IZ173">
            <v>0</v>
          </cell>
          <cell r="JA173">
            <v>0</v>
          </cell>
          <cell r="JB173">
            <v>1</v>
          </cell>
          <cell r="JC173">
            <v>0</v>
          </cell>
          <cell r="JE173">
            <v>1</v>
          </cell>
          <cell r="JF173">
            <v>0</v>
          </cell>
          <cell r="JG173">
            <v>0</v>
          </cell>
          <cell r="JH173">
            <v>0</v>
          </cell>
          <cell r="JI173">
            <v>0</v>
          </cell>
          <cell r="JJ173">
            <v>0</v>
          </cell>
          <cell r="JK173">
            <v>0</v>
          </cell>
          <cell r="JL173">
            <v>0</v>
          </cell>
          <cell r="JO173" t="str">
            <v>Moins de 1 heure</v>
          </cell>
          <cell r="JP173" t="str">
            <v>Non</v>
          </cell>
          <cell r="JS173" t="str">
            <v>Aucun</v>
          </cell>
          <cell r="JT173" t="str">
            <v>Aucune</v>
          </cell>
          <cell r="JU173" t="str">
            <v>Aucun</v>
          </cell>
          <cell r="JV173" t="str">
            <v>Aucune</v>
          </cell>
          <cell r="JZ173" t="str">
            <v>Interruption suite à un déplacement / retour</v>
          </cell>
          <cell r="KD173">
            <v>1</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V173">
            <v>1</v>
          </cell>
          <cell r="KW173">
            <v>0</v>
          </cell>
          <cell r="KX173">
            <v>0</v>
          </cell>
          <cell r="KY173">
            <v>1</v>
          </cell>
          <cell r="KZ173">
            <v>0</v>
          </cell>
          <cell r="LA173">
            <v>0</v>
          </cell>
          <cell r="LD173">
            <v>0</v>
          </cell>
          <cell r="LE173">
            <v>0</v>
          </cell>
          <cell r="LG173">
            <v>0</v>
          </cell>
          <cell r="LH173">
            <v>0</v>
          </cell>
          <cell r="LI173">
            <v>0</v>
          </cell>
          <cell r="LJ173">
            <v>0</v>
          </cell>
          <cell r="LK173">
            <v>0</v>
          </cell>
          <cell r="LL173">
            <v>0</v>
          </cell>
          <cell r="LM173">
            <v>0</v>
          </cell>
          <cell r="LN173">
            <v>0</v>
          </cell>
          <cell r="LQ173">
            <v>0</v>
          </cell>
          <cell r="LR173">
            <v>0</v>
          </cell>
          <cell r="LS173">
            <v>0</v>
          </cell>
          <cell r="LT173">
            <v>0</v>
          </cell>
          <cell r="LU173">
            <v>0</v>
          </cell>
          <cell r="LV173">
            <v>0</v>
          </cell>
          <cell r="LW173">
            <v>0</v>
          </cell>
          <cell r="LX173">
            <v>0</v>
          </cell>
          <cell r="LY173">
            <v>1</v>
          </cell>
          <cell r="LZ173">
            <v>0</v>
          </cell>
          <cell r="MA173">
            <v>0</v>
          </cell>
          <cell r="MB173">
            <v>0</v>
          </cell>
          <cell r="MC173">
            <v>0</v>
          </cell>
          <cell r="MD173">
            <v>0</v>
          </cell>
          <cell r="MG173">
            <v>0</v>
          </cell>
          <cell r="MH173">
            <v>0</v>
          </cell>
          <cell r="MI173">
            <v>0</v>
          </cell>
          <cell r="MJ173">
            <v>0</v>
          </cell>
          <cell r="MK173">
            <v>0</v>
          </cell>
          <cell r="ML173">
            <v>0</v>
          </cell>
          <cell r="MM173">
            <v>0</v>
          </cell>
          <cell r="MN173">
            <v>0</v>
          </cell>
          <cell r="MO173">
            <v>0</v>
          </cell>
          <cell r="MP173">
            <v>1</v>
          </cell>
          <cell r="MQ173">
            <v>0</v>
          </cell>
          <cell r="MR173">
            <v>0</v>
          </cell>
          <cell r="MS173">
            <v>0</v>
          </cell>
          <cell r="MT173">
            <v>0</v>
          </cell>
          <cell r="MU173">
            <v>0</v>
          </cell>
          <cell r="NH173">
            <v>1</v>
          </cell>
          <cell r="NN173">
            <v>3.8</v>
          </cell>
          <cell r="QR173">
            <v>14</v>
          </cell>
          <cell r="QS173">
            <v>36</v>
          </cell>
        </row>
        <row r="174">
          <cell r="F174" t="str">
            <v>Oui</v>
          </cell>
          <cell r="I174">
            <v>0</v>
          </cell>
          <cell r="AM174">
            <v>45139</v>
          </cell>
          <cell r="AN174" t="str">
            <v>Oui</v>
          </cell>
          <cell r="AQ174" t="str">
            <v>Déplacé interne</v>
          </cell>
          <cell r="BE174">
            <v>0</v>
          </cell>
          <cell r="BF174">
            <v>0</v>
          </cell>
          <cell r="BH174">
            <v>1</v>
          </cell>
          <cell r="BI174">
            <v>0</v>
          </cell>
          <cell r="BK174">
            <v>2</v>
          </cell>
          <cell r="BL174">
            <v>1</v>
          </cell>
          <cell r="BN174">
            <v>0</v>
          </cell>
          <cell r="BO174">
            <v>2</v>
          </cell>
          <cell r="BQ174">
            <v>0</v>
          </cell>
          <cell r="BR174">
            <v>0</v>
          </cell>
          <cell r="CC174">
            <v>6</v>
          </cell>
          <cell r="CF174">
            <v>6</v>
          </cell>
          <cell r="DE174" t="str">
            <v>Travail journalier</v>
          </cell>
          <cell r="DG174" t="str">
            <v>Oui</v>
          </cell>
          <cell r="DI174" t="str">
            <v>Non</v>
          </cell>
          <cell r="DJ174" t="str">
            <v>Les produits sur le marché sont trop chers pour le ménage</v>
          </cell>
          <cell r="DL174" t="str">
            <v>Non</v>
          </cell>
          <cell r="DO174">
            <v>0</v>
          </cell>
          <cell r="DP174">
            <v>0</v>
          </cell>
          <cell r="DQ174">
            <v>0</v>
          </cell>
          <cell r="DR174">
            <v>0</v>
          </cell>
          <cell r="DS174">
            <v>1</v>
          </cell>
          <cell r="DT174">
            <v>1</v>
          </cell>
          <cell r="DU174">
            <v>0</v>
          </cell>
          <cell r="DV174">
            <v>0</v>
          </cell>
          <cell r="DW174">
            <v>0</v>
          </cell>
          <cell r="DX174">
            <v>0</v>
          </cell>
          <cell r="DY174">
            <v>0</v>
          </cell>
          <cell r="DZ174">
            <v>0</v>
          </cell>
          <cell r="EA174">
            <v>0</v>
          </cell>
          <cell r="EB174">
            <v>0</v>
          </cell>
          <cell r="EC174">
            <v>0</v>
          </cell>
          <cell r="ED174">
            <v>0</v>
          </cell>
          <cell r="EF174">
            <v>0</v>
          </cell>
          <cell r="EI174">
            <v>1</v>
          </cell>
          <cell r="EJ174">
            <v>1</v>
          </cell>
          <cell r="EK174">
            <v>1</v>
          </cell>
          <cell r="EL174">
            <v>1</v>
          </cell>
          <cell r="FP174" t="str">
            <v>En famille d'accueil</v>
          </cell>
          <cell r="FR174" t="str">
            <v>Maison (construction non-durable délabrée)</v>
          </cell>
          <cell r="FU174" t="str">
            <v>Non</v>
          </cell>
          <cell r="GE174" t="str">
            <v>Non</v>
          </cell>
          <cell r="GH174" t="str">
            <v>Source non-améliorée (c'est à dire non-protégée de l'extérieur, p.ex. puits creusé non-couvert/traditionnel, source naturelle non-aménagée, etc.)</v>
          </cell>
          <cell r="GK174" t="str">
            <v>Oui</v>
          </cell>
          <cell r="GL174" t="str">
            <v>Oui</v>
          </cell>
          <cell r="GM174" t="str">
            <v>Oui</v>
          </cell>
          <cell r="GN174" t="str">
            <v>Oui</v>
          </cell>
          <cell r="GO174" t="str">
            <v>De 31 minutes à 2 heures</v>
          </cell>
          <cell r="GQ174">
            <v>0</v>
          </cell>
          <cell r="GR174">
            <v>0</v>
          </cell>
          <cell r="GS174">
            <v>0</v>
          </cell>
          <cell r="GT174">
            <v>0</v>
          </cell>
          <cell r="GU174">
            <v>0</v>
          </cell>
          <cell r="GV174">
            <v>0</v>
          </cell>
          <cell r="GW174">
            <v>0</v>
          </cell>
          <cell r="GX174">
            <v>0</v>
          </cell>
          <cell r="GY174">
            <v>1</v>
          </cell>
          <cell r="GZ174">
            <v>0</v>
          </cell>
          <cell r="HA174">
            <v>0</v>
          </cell>
          <cell r="HB174">
            <v>0</v>
          </cell>
          <cell r="HM174" t="str">
            <v>Non</v>
          </cell>
          <cell r="HO174" t="str">
            <v>Pas d'installation sanitaire/défécation à l'air libre</v>
          </cell>
          <cell r="HU174" t="str">
            <v>Structure de santé (centre, clinique, hôpital, etc.)</v>
          </cell>
          <cell r="HW174" t="str">
            <v>Structure de santé (centre, clinique, hôpital, etc.)</v>
          </cell>
          <cell r="HY174" t="str">
            <v>Moins de 1 heure</v>
          </cell>
          <cell r="HZ174" t="str">
            <v>Non</v>
          </cell>
          <cell r="IB174" t="str">
            <v>Oui</v>
          </cell>
          <cell r="IC174" t="str">
            <v>Oui</v>
          </cell>
          <cell r="ID174" t="str">
            <v>Oui</v>
          </cell>
          <cell r="IG174" t="str">
            <v>Non</v>
          </cell>
          <cell r="II174" t="str">
            <v>Non</v>
          </cell>
          <cell r="IO174">
            <v>0</v>
          </cell>
          <cell r="IP174">
            <v>0</v>
          </cell>
          <cell r="IQ174">
            <v>0</v>
          </cell>
          <cell r="IR174">
            <v>0</v>
          </cell>
          <cell r="IS174">
            <v>0</v>
          </cell>
          <cell r="IT174">
            <v>1</v>
          </cell>
          <cell r="IU174">
            <v>0</v>
          </cell>
          <cell r="IW174">
            <v>0</v>
          </cell>
          <cell r="IX174">
            <v>0</v>
          </cell>
          <cell r="IY174">
            <v>0</v>
          </cell>
          <cell r="IZ174">
            <v>0</v>
          </cell>
          <cell r="JA174">
            <v>0</v>
          </cell>
          <cell r="JB174">
            <v>1</v>
          </cell>
          <cell r="JC174">
            <v>0</v>
          </cell>
          <cell r="JE174">
            <v>1</v>
          </cell>
          <cell r="JF174">
            <v>0</v>
          </cell>
          <cell r="JG174">
            <v>0</v>
          </cell>
          <cell r="JH174">
            <v>0</v>
          </cell>
          <cell r="JI174">
            <v>0</v>
          </cell>
          <cell r="JJ174">
            <v>0</v>
          </cell>
          <cell r="JK174">
            <v>0</v>
          </cell>
          <cell r="JL174">
            <v>0</v>
          </cell>
          <cell r="JO174" t="str">
            <v>Moins de 1 heure</v>
          </cell>
          <cell r="JP174" t="str">
            <v>Non</v>
          </cell>
          <cell r="JS174" t="str">
            <v>Aucun</v>
          </cell>
          <cell r="JT174" t="str">
            <v>Aucune</v>
          </cell>
          <cell r="JU174" t="str">
            <v>Aucun</v>
          </cell>
          <cell r="JV174" t="str">
            <v>Aucune</v>
          </cell>
          <cell r="JZ174" t="str">
            <v>Interruption suite à un déplacement / retour</v>
          </cell>
          <cell r="KD174">
            <v>1</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V174">
            <v>1</v>
          </cell>
          <cell r="KW174">
            <v>0</v>
          </cell>
          <cell r="KX174">
            <v>0</v>
          </cell>
          <cell r="KY174">
            <v>1</v>
          </cell>
          <cell r="KZ174">
            <v>0</v>
          </cell>
          <cell r="LA174">
            <v>0</v>
          </cell>
          <cell r="LD174">
            <v>0</v>
          </cell>
          <cell r="LE174">
            <v>0</v>
          </cell>
          <cell r="LG174">
            <v>0</v>
          </cell>
          <cell r="LH174">
            <v>0</v>
          </cell>
          <cell r="LI174">
            <v>0</v>
          </cell>
          <cell r="LJ174">
            <v>0</v>
          </cell>
          <cell r="LK174">
            <v>0</v>
          </cell>
          <cell r="LL174">
            <v>0</v>
          </cell>
          <cell r="LM174">
            <v>0</v>
          </cell>
          <cell r="LN174">
            <v>0</v>
          </cell>
          <cell r="LQ174">
            <v>0</v>
          </cell>
          <cell r="LR174">
            <v>1</v>
          </cell>
          <cell r="LS174">
            <v>0</v>
          </cell>
          <cell r="LT174">
            <v>0</v>
          </cell>
          <cell r="LU174">
            <v>0</v>
          </cell>
          <cell r="LV174">
            <v>0</v>
          </cell>
          <cell r="LW174">
            <v>0</v>
          </cell>
          <cell r="LX174">
            <v>0</v>
          </cell>
          <cell r="LY174">
            <v>0</v>
          </cell>
          <cell r="LZ174">
            <v>0</v>
          </cell>
          <cell r="MA174">
            <v>0</v>
          </cell>
          <cell r="MB174">
            <v>0</v>
          </cell>
          <cell r="MC174">
            <v>0</v>
          </cell>
          <cell r="MD174">
            <v>0</v>
          </cell>
          <cell r="MG174">
            <v>0</v>
          </cell>
          <cell r="MH174">
            <v>0</v>
          </cell>
          <cell r="MI174">
            <v>1</v>
          </cell>
          <cell r="MJ174">
            <v>0</v>
          </cell>
          <cell r="MK174">
            <v>0</v>
          </cell>
          <cell r="ML174">
            <v>0</v>
          </cell>
          <cell r="MM174">
            <v>0</v>
          </cell>
          <cell r="MN174">
            <v>0</v>
          </cell>
          <cell r="MO174">
            <v>0</v>
          </cell>
          <cell r="MP174">
            <v>0</v>
          </cell>
          <cell r="MQ174">
            <v>0</v>
          </cell>
          <cell r="MR174">
            <v>0</v>
          </cell>
          <cell r="MS174">
            <v>0</v>
          </cell>
          <cell r="MT174">
            <v>0</v>
          </cell>
          <cell r="MU174">
            <v>0</v>
          </cell>
          <cell r="NH174">
            <v>1</v>
          </cell>
          <cell r="NN174">
            <v>3.5</v>
          </cell>
          <cell r="QR174">
            <v>18</v>
          </cell>
          <cell r="QS174">
            <v>25</v>
          </cell>
        </row>
        <row r="175">
          <cell r="F175" t="str">
            <v>Oui</v>
          </cell>
          <cell r="I175">
            <v>0</v>
          </cell>
          <cell r="AM175">
            <v>45139</v>
          </cell>
          <cell r="AN175" t="str">
            <v>Oui</v>
          </cell>
          <cell r="AQ175" t="str">
            <v>Déplacé interne</v>
          </cell>
          <cell r="BE175">
            <v>0</v>
          </cell>
          <cell r="BF175">
            <v>0</v>
          </cell>
          <cell r="BH175">
            <v>0</v>
          </cell>
          <cell r="BI175">
            <v>1</v>
          </cell>
          <cell r="BK175">
            <v>2</v>
          </cell>
          <cell r="BL175">
            <v>2</v>
          </cell>
          <cell r="BN175">
            <v>2</v>
          </cell>
          <cell r="BO175">
            <v>2</v>
          </cell>
          <cell r="BQ175">
            <v>0</v>
          </cell>
          <cell r="BR175">
            <v>0</v>
          </cell>
          <cell r="CC175">
            <v>9</v>
          </cell>
          <cell r="CF175">
            <v>9</v>
          </cell>
          <cell r="DE175" t="str">
            <v>Envois de fonds (p.ex. envoyé par un membre de famille ou ami)</v>
          </cell>
          <cell r="DG175" t="str">
            <v>Non</v>
          </cell>
          <cell r="DI175" t="str">
            <v>Non</v>
          </cell>
          <cell r="DJ175" t="str">
            <v>Les produits sur le marché sont trop chers pour le ménage</v>
          </cell>
          <cell r="DL175" t="str">
            <v>Non</v>
          </cell>
          <cell r="DO175">
            <v>0</v>
          </cell>
          <cell r="DP175">
            <v>0</v>
          </cell>
          <cell r="DQ175">
            <v>0</v>
          </cell>
          <cell r="DR175">
            <v>0</v>
          </cell>
          <cell r="DS175">
            <v>0</v>
          </cell>
          <cell r="DT175">
            <v>1</v>
          </cell>
          <cell r="DU175">
            <v>0</v>
          </cell>
          <cell r="DV175">
            <v>0</v>
          </cell>
          <cell r="DW175">
            <v>0</v>
          </cell>
          <cell r="DX175">
            <v>0</v>
          </cell>
          <cell r="DY175">
            <v>0</v>
          </cell>
          <cell r="DZ175">
            <v>1</v>
          </cell>
          <cell r="EA175">
            <v>0</v>
          </cell>
          <cell r="EB175">
            <v>0</v>
          </cell>
          <cell r="EC175">
            <v>0</v>
          </cell>
          <cell r="ED175">
            <v>0</v>
          </cell>
          <cell r="EF175">
            <v>0</v>
          </cell>
          <cell r="EI175">
            <v>1</v>
          </cell>
          <cell r="EJ175">
            <v>1</v>
          </cell>
          <cell r="EK175">
            <v>1</v>
          </cell>
          <cell r="EL175">
            <v>1</v>
          </cell>
          <cell r="FP175" t="str">
            <v>En famille d'accueil</v>
          </cell>
          <cell r="FR175" t="str">
            <v>Maison (construction non-durable délabrée)</v>
          </cell>
          <cell r="FU175" t="str">
            <v>Non</v>
          </cell>
          <cell r="GE175" t="str">
            <v>Non</v>
          </cell>
          <cell r="GH175" t="str">
            <v>Source non-améliorée (c'est à dire non-protégée de l'extérieur, p.ex. puits creusé non-couvert/traditionnel, source naturelle non-aménagée, etc.)</v>
          </cell>
          <cell r="GK175" t="str">
            <v>Oui</v>
          </cell>
          <cell r="GL175" t="str">
            <v>Oui</v>
          </cell>
          <cell r="GM175" t="str">
            <v>Oui</v>
          </cell>
          <cell r="GN175" t="str">
            <v>Oui</v>
          </cell>
          <cell r="GO175" t="str">
            <v>Moins de 30 minutes</v>
          </cell>
          <cell r="GQ175">
            <v>0</v>
          </cell>
          <cell r="GR175">
            <v>0</v>
          </cell>
          <cell r="GS175">
            <v>0</v>
          </cell>
          <cell r="GT175">
            <v>0</v>
          </cell>
          <cell r="GU175">
            <v>0</v>
          </cell>
          <cell r="GV175">
            <v>0</v>
          </cell>
          <cell r="GW175">
            <v>0</v>
          </cell>
          <cell r="GX175">
            <v>0</v>
          </cell>
          <cell r="GY175">
            <v>1</v>
          </cell>
          <cell r="GZ175">
            <v>0</v>
          </cell>
          <cell r="HA175">
            <v>0</v>
          </cell>
          <cell r="HB175">
            <v>0</v>
          </cell>
          <cell r="HM175" t="str">
            <v>Non</v>
          </cell>
          <cell r="HO175" t="str">
            <v>Pas d'installation sanitaire/défécation à l'air libre</v>
          </cell>
          <cell r="HU175" t="str">
            <v>Structure de santé (centre, clinique, hôpital, etc.)</v>
          </cell>
          <cell r="HW175" t="str">
            <v>Structure de santé (centre, clinique, hôpital, etc.)</v>
          </cell>
          <cell r="HY175" t="str">
            <v>Entre 1 heure et 2 heures</v>
          </cell>
          <cell r="HZ175" t="str">
            <v>Non</v>
          </cell>
          <cell r="IB175" t="str">
            <v>Non</v>
          </cell>
          <cell r="IC175" t="str">
            <v>Oui</v>
          </cell>
          <cell r="ID175" t="str">
            <v>Oui</v>
          </cell>
          <cell r="IG175" t="str">
            <v>Non</v>
          </cell>
          <cell r="II175" t="str">
            <v>Oui</v>
          </cell>
          <cell r="IK175">
            <v>0</v>
          </cell>
          <cell r="IL175">
            <v>1</v>
          </cell>
          <cell r="IM175">
            <v>0</v>
          </cell>
          <cell r="IO175">
            <v>0</v>
          </cell>
          <cell r="IP175">
            <v>0</v>
          </cell>
          <cell r="IQ175">
            <v>0</v>
          </cell>
          <cell r="IR175">
            <v>0</v>
          </cell>
          <cell r="IS175">
            <v>0</v>
          </cell>
          <cell r="IT175">
            <v>1</v>
          </cell>
          <cell r="IU175">
            <v>0</v>
          </cell>
          <cell r="IW175">
            <v>0</v>
          </cell>
          <cell r="IX175">
            <v>0</v>
          </cell>
          <cell r="IY175">
            <v>0</v>
          </cell>
          <cell r="IZ175">
            <v>0</v>
          </cell>
          <cell r="JA175">
            <v>0</v>
          </cell>
          <cell r="JB175">
            <v>1</v>
          </cell>
          <cell r="JC175">
            <v>0</v>
          </cell>
          <cell r="JE175">
            <v>1</v>
          </cell>
          <cell r="JF175">
            <v>0</v>
          </cell>
          <cell r="JG175">
            <v>0</v>
          </cell>
          <cell r="JH175">
            <v>0</v>
          </cell>
          <cell r="JI175">
            <v>0</v>
          </cell>
          <cell r="JJ175">
            <v>0</v>
          </cell>
          <cell r="JK175">
            <v>0</v>
          </cell>
          <cell r="JL175">
            <v>0</v>
          </cell>
          <cell r="JO175" t="str">
            <v>Au moins une heure</v>
          </cell>
          <cell r="JP175" t="str">
            <v>Non</v>
          </cell>
          <cell r="JS175" t="str">
            <v>Aucun</v>
          </cell>
          <cell r="JT175" t="str">
            <v>Aucune</v>
          </cell>
          <cell r="JU175" t="str">
            <v>Aucun</v>
          </cell>
          <cell r="JV175" t="str">
            <v>Aucune</v>
          </cell>
          <cell r="JZ175" t="str">
            <v>Interruption suite à un déplacement / retour</v>
          </cell>
          <cell r="KD175">
            <v>1</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V175">
            <v>0</v>
          </cell>
          <cell r="KW175">
            <v>0</v>
          </cell>
          <cell r="KX175">
            <v>0</v>
          </cell>
          <cell r="KY175">
            <v>1</v>
          </cell>
          <cell r="KZ175">
            <v>0</v>
          </cell>
          <cell r="LA175">
            <v>0</v>
          </cell>
          <cell r="LD175">
            <v>0</v>
          </cell>
          <cell r="LE175">
            <v>0</v>
          </cell>
          <cell r="LG175">
            <v>0</v>
          </cell>
          <cell r="LH175">
            <v>1</v>
          </cell>
          <cell r="LI175">
            <v>0</v>
          </cell>
          <cell r="LJ175">
            <v>0</v>
          </cell>
          <cell r="LK175">
            <v>0</v>
          </cell>
          <cell r="LL175">
            <v>0</v>
          </cell>
          <cell r="LM175">
            <v>0</v>
          </cell>
          <cell r="LN175">
            <v>0</v>
          </cell>
          <cell r="LQ175">
            <v>0</v>
          </cell>
          <cell r="LR175">
            <v>0</v>
          </cell>
          <cell r="LS175">
            <v>0</v>
          </cell>
          <cell r="LT175">
            <v>0</v>
          </cell>
          <cell r="LU175">
            <v>0</v>
          </cell>
          <cell r="LV175">
            <v>0</v>
          </cell>
          <cell r="LW175">
            <v>1</v>
          </cell>
          <cell r="LX175">
            <v>0</v>
          </cell>
          <cell r="LY175">
            <v>0</v>
          </cell>
          <cell r="LZ175">
            <v>0</v>
          </cell>
          <cell r="MA175">
            <v>0</v>
          </cell>
          <cell r="MB175">
            <v>0</v>
          </cell>
          <cell r="MC175">
            <v>0</v>
          </cell>
          <cell r="MD175">
            <v>0</v>
          </cell>
          <cell r="MG175">
            <v>0</v>
          </cell>
          <cell r="MH175">
            <v>0</v>
          </cell>
          <cell r="MI175">
            <v>0</v>
          </cell>
          <cell r="MJ175">
            <v>0</v>
          </cell>
          <cell r="MK175">
            <v>0</v>
          </cell>
          <cell r="ML175">
            <v>0</v>
          </cell>
          <cell r="MM175">
            <v>0</v>
          </cell>
          <cell r="MN175">
            <v>1</v>
          </cell>
          <cell r="MO175">
            <v>0</v>
          </cell>
          <cell r="MP175">
            <v>0</v>
          </cell>
          <cell r="MQ175">
            <v>0</v>
          </cell>
          <cell r="MR175">
            <v>0</v>
          </cell>
          <cell r="MS175">
            <v>0</v>
          </cell>
          <cell r="MT175">
            <v>0</v>
          </cell>
          <cell r="MU175">
            <v>0</v>
          </cell>
          <cell r="NH175">
            <v>1</v>
          </cell>
          <cell r="NN175">
            <v>4.3</v>
          </cell>
          <cell r="QR175">
            <v>18</v>
          </cell>
          <cell r="QS175">
            <v>11</v>
          </cell>
        </row>
        <row r="176">
          <cell r="F176" t="str">
            <v>Oui</v>
          </cell>
          <cell r="I176">
            <v>0</v>
          </cell>
          <cell r="AM176">
            <v>45078</v>
          </cell>
          <cell r="AN176" t="str">
            <v>Oui</v>
          </cell>
          <cell r="AQ176" t="str">
            <v>Déplacé interne</v>
          </cell>
          <cell r="BE176">
            <v>0</v>
          </cell>
          <cell r="BF176">
            <v>0</v>
          </cell>
          <cell r="BH176">
            <v>0</v>
          </cell>
          <cell r="BI176">
            <v>1</v>
          </cell>
          <cell r="BK176">
            <v>2</v>
          </cell>
          <cell r="BL176">
            <v>2</v>
          </cell>
          <cell r="BN176">
            <v>0</v>
          </cell>
          <cell r="BO176">
            <v>1</v>
          </cell>
          <cell r="BQ176">
            <v>0</v>
          </cell>
          <cell r="BR176">
            <v>0</v>
          </cell>
          <cell r="CC176">
            <v>6</v>
          </cell>
          <cell r="CF176">
            <v>6</v>
          </cell>
          <cell r="DE176" t="str">
            <v>Travail journalier</v>
          </cell>
          <cell r="DG176" t="str">
            <v>Non</v>
          </cell>
          <cell r="DI176" t="str">
            <v>Non</v>
          </cell>
          <cell r="DJ176" t="str">
            <v>Les produits sur le marché sont trop chers pour le ménage</v>
          </cell>
          <cell r="DL176" t="str">
            <v>Non</v>
          </cell>
          <cell r="DO176">
            <v>0</v>
          </cell>
          <cell r="DP176">
            <v>0</v>
          </cell>
          <cell r="DQ176">
            <v>0</v>
          </cell>
          <cell r="DR176">
            <v>0</v>
          </cell>
          <cell r="DS176">
            <v>1</v>
          </cell>
          <cell r="DT176">
            <v>0</v>
          </cell>
          <cell r="DU176">
            <v>0</v>
          </cell>
          <cell r="DV176">
            <v>0</v>
          </cell>
          <cell r="DW176">
            <v>0</v>
          </cell>
          <cell r="DX176">
            <v>0</v>
          </cell>
          <cell r="DY176">
            <v>0</v>
          </cell>
          <cell r="DZ176">
            <v>0</v>
          </cell>
          <cell r="EA176">
            <v>0</v>
          </cell>
          <cell r="EB176">
            <v>0</v>
          </cell>
          <cell r="EC176">
            <v>0</v>
          </cell>
          <cell r="ED176">
            <v>0</v>
          </cell>
          <cell r="EF176">
            <v>0</v>
          </cell>
          <cell r="EI176">
            <v>1</v>
          </cell>
          <cell r="EJ176">
            <v>1</v>
          </cell>
          <cell r="EK176">
            <v>1</v>
          </cell>
          <cell r="EL176">
            <v>1</v>
          </cell>
          <cell r="FP176" t="str">
            <v>En famille d'accueil</v>
          </cell>
          <cell r="FR176" t="str">
            <v>Maison (construction non-durable délabrée)</v>
          </cell>
          <cell r="FU176" t="str">
            <v>Non</v>
          </cell>
          <cell r="GE176" t="str">
            <v>Non</v>
          </cell>
          <cell r="GH176" t="str">
            <v>Source non-améliorée (c'est à dire non-protégée de l'extérieur, p.ex. puits creusé non-couvert/traditionnel, source naturelle non-aménagée, etc.)</v>
          </cell>
          <cell r="GK176" t="str">
            <v>Oui</v>
          </cell>
          <cell r="GL176" t="str">
            <v>Oui</v>
          </cell>
          <cell r="GM176" t="str">
            <v>Oui</v>
          </cell>
          <cell r="GN176" t="str">
            <v>Oui</v>
          </cell>
          <cell r="GO176" t="str">
            <v>Moins de 30 minutes</v>
          </cell>
          <cell r="GQ176">
            <v>0</v>
          </cell>
          <cell r="GR176">
            <v>0</v>
          </cell>
          <cell r="GS176">
            <v>0</v>
          </cell>
          <cell r="GT176">
            <v>0</v>
          </cell>
          <cell r="GU176">
            <v>0</v>
          </cell>
          <cell r="GV176">
            <v>0</v>
          </cell>
          <cell r="GW176">
            <v>0</v>
          </cell>
          <cell r="GX176">
            <v>0</v>
          </cell>
          <cell r="GY176">
            <v>1</v>
          </cell>
          <cell r="GZ176">
            <v>0</v>
          </cell>
          <cell r="HA176">
            <v>0</v>
          </cell>
          <cell r="HB176">
            <v>0</v>
          </cell>
          <cell r="HM176" t="str">
            <v>Non</v>
          </cell>
          <cell r="HO176" t="str">
            <v>Pas d'installation sanitaire/défécation à l'air libre</v>
          </cell>
          <cell r="HU176" t="str">
            <v>Structure de santé (centre, clinique, hôpital, etc.)</v>
          </cell>
          <cell r="HW176" t="str">
            <v>Structure de santé (centre, clinique, hôpital, etc.)</v>
          </cell>
          <cell r="HY176" t="str">
            <v>Moins de 1 heure</v>
          </cell>
          <cell r="HZ176" t="str">
            <v>Non</v>
          </cell>
          <cell r="IB176" t="str">
            <v>Oui</v>
          </cell>
          <cell r="IC176" t="str">
            <v>Oui</v>
          </cell>
          <cell r="ID176" t="str">
            <v>Oui</v>
          </cell>
          <cell r="IG176" t="str">
            <v>Non</v>
          </cell>
          <cell r="II176" t="str">
            <v>Non</v>
          </cell>
          <cell r="IO176">
            <v>0</v>
          </cell>
          <cell r="IP176">
            <v>0</v>
          </cell>
          <cell r="IQ176">
            <v>0</v>
          </cell>
          <cell r="IR176">
            <v>0</v>
          </cell>
          <cell r="IS176">
            <v>0</v>
          </cell>
          <cell r="IT176">
            <v>1</v>
          </cell>
          <cell r="IU176">
            <v>0</v>
          </cell>
          <cell r="IW176">
            <v>0</v>
          </cell>
          <cell r="IX176">
            <v>0</v>
          </cell>
          <cell r="IY176">
            <v>0</v>
          </cell>
          <cell r="IZ176">
            <v>0</v>
          </cell>
          <cell r="JA176">
            <v>0</v>
          </cell>
          <cell r="JB176">
            <v>1</v>
          </cell>
          <cell r="JC176">
            <v>0</v>
          </cell>
          <cell r="JE176">
            <v>1</v>
          </cell>
          <cell r="JF176">
            <v>0</v>
          </cell>
          <cell r="JG176">
            <v>0</v>
          </cell>
          <cell r="JH176">
            <v>0</v>
          </cell>
          <cell r="JI176">
            <v>0</v>
          </cell>
          <cell r="JJ176">
            <v>0</v>
          </cell>
          <cell r="JK176">
            <v>0</v>
          </cell>
          <cell r="JL176">
            <v>0</v>
          </cell>
          <cell r="JO176" t="str">
            <v>Au moins une heure</v>
          </cell>
          <cell r="JP176" t="str">
            <v>Non</v>
          </cell>
          <cell r="JS176" t="str">
            <v>Aucun</v>
          </cell>
          <cell r="JT176" t="str">
            <v>Aucune</v>
          </cell>
          <cell r="JU176" t="str">
            <v>Aucun</v>
          </cell>
          <cell r="JV176" t="str">
            <v>Aucune</v>
          </cell>
          <cell r="JZ176" t="str">
            <v>Manque de moyens pour payer l’école</v>
          </cell>
          <cell r="KD176">
            <v>1</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V176">
            <v>0</v>
          </cell>
          <cell r="KW176">
            <v>1</v>
          </cell>
          <cell r="KX176">
            <v>0</v>
          </cell>
          <cell r="KY176">
            <v>1</v>
          </cell>
          <cell r="KZ176">
            <v>0</v>
          </cell>
          <cell r="LA176">
            <v>0</v>
          </cell>
          <cell r="LD176">
            <v>0</v>
          </cell>
          <cell r="LE176">
            <v>0</v>
          </cell>
          <cell r="LG176">
            <v>0</v>
          </cell>
          <cell r="LH176">
            <v>0</v>
          </cell>
          <cell r="LI176">
            <v>0</v>
          </cell>
          <cell r="LJ176">
            <v>0</v>
          </cell>
          <cell r="LK176">
            <v>0</v>
          </cell>
          <cell r="LL176">
            <v>0</v>
          </cell>
          <cell r="LM176">
            <v>0</v>
          </cell>
          <cell r="LN176">
            <v>0</v>
          </cell>
          <cell r="LQ176">
            <v>0</v>
          </cell>
          <cell r="LR176">
            <v>0</v>
          </cell>
          <cell r="LS176">
            <v>0</v>
          </cell>
          <cell r="LT176">
            <v>0</v>
          </cell>
          <cell r="LU176">
            <v>0</v>
          </cell>
          <cell r="LV176">
            <v>0</v>
          </cell>
          <cell r="LW176">
            <v>0</v>
          </cell>
          <cell r="LX176">
            <v>0</v>
          </cell>
          <cell r="LY176">
            <v>1</v>
          </cell>
          <cell r="LZ176">
            <v>0</v>
          </cell>
          <cell r="MA176">
            <v>0</v>
          </cell>
          <cell r="MB176">
            <v>0</v>
          </cell>
          <cell r="MC176">
            <v>0</v>
          </cell>
          <cell r="MD176">
            <v>0</v>
          </cell>
          <cell r="MG176">
            <v>0</v>
          </cell>
          <cell r="MH176">
            <v>0</v>
          </cell>
          <cell r="MI176">
            <v>0</v>
          </cell>
          <cell r="MJ176">
            <v>0</v>
          </cell>
          <cell r="MK176">
            <v>0</v>
          </cell>
          <cell r="ML176">
            <v>0</v>
          </cell>
          <cell r="MM176">
            <v>0</v>
          </cell>
          <cell r="MN176">
            <v>0</v>
          </cell>
          <cell r="MO176">
            <v>0</v>
          </cell>
          <cell r="MP176">
            <v>1</v>
          </cell>
          <cell r="MQ176">
            <v>0</v>
          </cell>
          <cell r="MR176">
            <v>0</v>
          </cell>
          <cell r="MS176">
            <v>0</v>
          </cell>
          <cell r="MT176">
            <v>0</v>
          </cell>
          <cell r="MU176">
            <v>0</v>
          </cell>
          <cell r="NH176">
            <v>1</v>
          </cell>
          <cell r="NN176">
            <v>3.2</v>
          </cell>
          <cell r="QR176">
            <v>20</v>
          </cell>
          <cell r="QS176">
            <v>24</v>
          </cell>
        </row>
        <row r="177">
          <cell r="F177" t="str">
            <v>Oui</v>
          </cell>
          <cell r="I177">
            <v>0</v>
          </cell>
          <cell r="AM177">
            <v>45200</v>
          </cell>
          <cell r="AN177" t="str">
            <v>Oui</v>
          </cell>
          <cell r="AQ177" t="str">
            <v>Résident / autochtone (pas déplacé depuis au moins 12 mois)</v>
          </cell>
          <cell r="AS177" t="str">
            <v>Non</v>
          </cell>
          <cell r="BE177">
            <v>0</v>
          </cell>
          <cell r="BF177">
            <v>0</v>
          </cell>
          <cell r="BH177">
            <v>1</v>
          </cell>
          <cell r="BI177">
            <v>1</v>
          </cell>
          <cell r="BK177">
            <v>2</v>
          </cell>
          <cell r="BL177">
            <v>2</v>
          </cell>
          <cell r="BN177">
            <v>1</v>
          </cell>
          <cell r="BO177">
            <v>1</v>
          </cell>
          <cell r="BQ177">
            <v>0</v>
          </cell>
          <cell r="BR177">
            <v>0</v>
          </cell>
          <cell r="CC177">
            <v>8</v>
          </cell>
          <cell r="CF177">
            <v>8</v>
          </cell>
          <cell r="DE177" t="str">
            <v>Travail journalier</v>
          </cell>
          <cell r="DG177" t="str">
            <v>Non</v>
          </cell>
          <cell r="DI177" t="str">
            <v>Non</v>
          </cell>
          <cell r="DJ177" t="str">
            <v>Les produits sur le marché sont trop chers pour le ménage</v>
          </cell>
          <cell r="DL177" t="str">
            <v>Non</v>
          </cell>
          <cell r="DO177">
            <v>0</v>
          </cell>
          <cell r="DP177">
            <v>0</v>
          </cell>
          <cell r="DQ177">
            <v>0</v>
          </cell>
          <cell r="DR177">
            <v>0</v>
          </cell>
          <cell r="DS177">
            <v>1</v>
          </cell>
          <cell r="DT177">
            <v>1</v>
          </cell>
          <cell r="DU177">
            <v>0</v>
          </cell>
          <cell r="DV177">
            <v>0</v>
          </cell>
          <cell r="DW177">
            <v>0</v>
          </cell>
          <cell r="DX177">
            <v>0</v>
          </cell>
          <cell r="DY177">
            <v>0</v>
          </cell>
          <cell r="DZ177">
            <v>0</v>
          </cell>
          <cell r="EA177">
            <v>0</v>
          </cell>
          <cell r="EB177">
            <v>0</v>
          </cell>
          <cell r="EC177">
            <v>0</v>
          </cell>
          <cell r="ED177">
            <v>0</v>
          </cell>
          <cell r="EF177">
            <v>0</v>
          </cell>
          <cell r="EI177">
            <v>1</v>
          </cell>
          <cell r="EJ177">
            <v>1</v>
          </cell>
          <cell r="EK177">
            <v>1</v>
          </cell>
          <cell r="EL177">
            <v>1</v>
          </cell>
          <cell r="FP177" t="str">
            <v>Sur une parcelle ou un abri qui lui appartient</v>
          </cell>
          <cell r="FR177" t="str">
            <v>Maison (construction durable)</v>
          </cell>
          <cell r="FU177" t="str">
            <v>Non</v>
          </cell>
          <cell r="GE177" t="str">
            <v>Non</v>
          </cell>
          <cell r="GH177" t="str">
            <v>Source non-améliorée (c'est à dire non-protégée de l'extérieur, p.ex. puits creusé non-couvert/traditionnel, source naturelle non-aménagée, etc.)</v>
          </cell>
          <cell r="GK177" t="str">
            <v>Oui</v>
          </cell>
          <cell r="GL177" t="str">
            <v>Oui</v>
          </cell>
          <cell r="GM177" t="str">
            <v>Oui</v>
          </cell>
          <cell r="GN177" t="str">
            <v>Oui</v>
          </cell>
          <cell r="GO177" t="str">
            <v>De 31 minutes à 2 heures</v>
          </cell>
          <cell r="GQ177">
            <v>0</v>
          </cell>
          <cell r="GR177">
            <v>0</v>
          </cell>
          <cell r="GS177">
            <v>0</v>
          </cell>
          <cell r="GT177">
            <v>0</v>
          </cell>
          <cell r="GU177">
            <v>0</v>
          </cell>
          <cell r="GV177">
            <v>0</v>
          </cell>
          <cell r="GW177">
            <v>0</v>
          </cell>
          <cell r="GX177">
            <v>0</v>
          </cell>
          <cell r="GY177">
            <v>1</v>
          </cell>
          <cell r="GZ177">
            <v>0</v>
          </cell>
          <cell r="HA177">
            <v>0</v>
          </cell>
          <cell r="HB177">
            <v>0</v>
          </cell>
          <cell r="HM177" t="str">
            <v>Non</v>
          </cell>
          <cell r="HO177" t="str">
            <v>Pas d'installation sanitaire/défécation à l'air libre</v>
          </cell>
          <cell r="HU177" t="str">
            <v>Structure de santé (centre, clinique, hôpital, etc.)</v>
          </cell>
          <cell r="HW177" t="str">
            <v>Structure de santé (centre, clinique, hôpital, etc.)</v>
          </cell>
          <cell r="HY177" t="str">
            <v>Entre 1 heure et 2 heures</v>
          </cell>
          <cell r="HZ177" t="str">
            <v>Non</v>
          </cell>
          <cell r="IB177" t="str">
            <v>Oui</v>
          </cell>
          <cell r="IC177" t="str">
            <v>Oui</v>
          </cell>
          <cell r="ID177" t="str">
            <v>Oui</v>
          </cell>
          <cell r="IG177" t="str">
            <v>Non</v>
          </cell>
          <cell r="II177" t="str">
            <v>Non</v>
          </cell>
          <cell r="IO177">
            <v>0</v>
          </cell>
          <cell r="IP177">
            <v>0</v>
          </cell>
          <cell r="IQ177">
            <v>0</v>
          </cell>
          <cell r="IR177">
            <v>0</v>
          </cell>
          <cell r="IS177">
            <v>0</v>
          </cell>
          <cell r="IT177">
            <v>1</v>
          </cell>
          <cell r="IU177">
            <v>0</v>
          </cell>
          <cell r="IW177">
            <v>0</v>
          </cell>
          <cell r="IX177">
            <v>0</v>
          </cell>
          <cell r="IY177">
            <v>0</v>
          </cell>
          <cell r="IZ177">
            <v>0</v>
          </cell>
          <cell r="JA177">
            <v>0</v>
          </cell>
          <cell r="JB177">
            <v>1</v>
          </cell>
          <cell r="JC177">
            <v>0</v>
          </cell>
          <cell r="JE177">
            <v>1</v>
          </cell>
          <cell r="JF177">
            <v>0</v>
          </cell>
          <cell r="JG177">
            <v>0</v>
          </cell>
          <cell r="JH177">
            <v>0</v>
          </cell>
          <cell r="JI177">
            <v>0</v>
          </cell>
          <cell r="JJ177">
            <v>0</v>
          </cell>
          <cell r="JK177">
            <v>0</v>
          </cell>
          <cell r="JL177">
            <v>0</v>
          </cell>
          <cell r="JO177" t="str">
            <v>Au moins une heure</v>
          </cell>
          <cell r="JP177" t="str">
            <v>Non</v>
          </cell>
          <cell r="JS177" t="str">
            <v>Certains mais pas tous</v>
          </cell>
          <cell r="JT177" t="str">
            <v>Certaines mais pas toutes</v>
          </cell>
          <cell r="JU177" t="str">
            <v>Certains mais pas tous</v>
          </cell>
          <cell r="JV177" t="str">
            <v>Certaines mais pas toutes</v>
          </cell>
          <cell r="JZ177" t="str">
            <v>Manque de moyens pour payer l’école</v>
          </cell>
          <cell r="KD177">
            <v>1</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V177">
            <v>1</v>
          </cell>
          <cell r="KW177">
            <v>0</v>
          </cell>
          <cell r="KX177">
            <v>0</v>
          </cell>
          <cell r="KY177">
            <v>1</v>
          </cell>
          <cell r="KZ177">
            <v>0</v>
          </cell>
          <cell r="LA177">
            <v>0</v>
          </cell>
          <cell r="LD177">
            <v>0</v>
          </cell>
          <cell r="LE177">
            <v>0</v>
          </cell>
          <cell r="LG177">
            <v>0</v>
          </cell>
          <cell r="LH177">
            <v>1</v>
          </cell>
          <cell r="LI177">
            <v>0</v>
          </cell>
          <cell r="LJ177">
            <v>0</v>
          </cell>
          <cell r="LK177">
            <v>0</v>
          </cell>
          <cell r="LL177">
            <v>0</v>
          </cell>
          <cell r="LM177">
            <v>0</v>
          </cell>
          <cell r="LN177">
            <v>0</v>
          </cell>
          <cell r="LQ177">
            <v>0</v>
          </cell>
          <cell r="LR177">
            <v>0</v>
          </cell>
          <cell r="LS177">
            <v>0</v>
          </cell>
          <cell r="LT177">
            <v>0</v>
          </cell>
          <cell r="LU177">
            <v>0</v>
          </cell>
          <cell r="LV177">
            <v>0</v>
          </cell>
          <cell r="LW177">
            <v>0</v>
          </cell>
          <cell r="LX177">
            <v>1</v>
          </cell>
          <cell r="LY177">
            <v>0</v>
          </cell>
          <cell r="LZ177">
            <v>0</v>
          </cell>
          <cell r="MA177">
            <v>0</v>
          </cell>
          <cell r="MB177">
            <v>0</v>
          </cell>
          <cell r="MC177">
            <v>0</v>
          </cell>
          <cell r="MD177">
            <v>0</v>
          </cell>
          <cell r="MG177">
            <v>0</v>
          </cell>
          <cell r="MH177">
            <v>0</v>
          </cell>
          <cell r="MI177">
            <v>0</v>
          </cell>
          <cell r="MJ177">
            <v>0</v>
          </cell>
          <cell r="MK177">
            <v>0</v>
          </cell>
          <cell r="ML177">
            <v>0</v>
          </cell>
          <cell r="MM177">
            <v>0</v>
          </cell>
          <cell r="MN177">
            <v>0</v>
          </cell>
          <cell r="MO177">
            <v>1</v>
          </cell>
          <cell r="MP177">
            <v>0</v>
          </cell>
          <cell r="MQ177">
            <v>0</v>
          </cell>
          <cell r="MR177">
            <v>0</v>
          </cell>
          <cell r="MS177">
            <v>0</v>
          </cell>
          <cell r="MT177">
            <v>0</v>
          </cell>
          <cell r="MU177">
            <v>0</v>
          </cell>
          <cell r="NH177">
            <v>1</v>
          </cell>
          <cell r="NN177">
            <v>3.7</v>
          </cell>
          <cell r="QR177">
            <v>23</v>
          </cell>
          <cell r="QS177">
            <v>31</v>
          </cell>
        </row>
        <row r="178">
          <cell r="F178" t="str">
            <v>Oui</v>
          </cell>
          <cell r="I178">
            <v>0</v>
          </cell>
          <cell r="AM178">
            <v>45200</v>
          </cell>
          <cell r="AN178" t="str">
            <v>Oui</v>
          </cell>
          <cell r="AQ178" t="str">
            <v>Résident / autochtone (pas déplacé depuis au moins 12 mois)</v>
          </cell>
          <cell r="AS178" t="str">
            <v>Non</v>
          </cell>
          <cell r="BE178">
            <v>0</v>
          </cell>
          <cell r="BF178">
            <v>0</v>
          </cell>
          <cell r="BH178">
            <v>0</v>
          </cell>
          <cell r="BI178">
            <v>0</v>
          </cell>
          <cell r="BK178">
            <v>2</v>
          </cell>
          <cell r="BL178">
            <v>2</v>
          </cell>
          <cell r="BN178">
            <v>1</v>
          </cell>
          <cell r="BO178">
            <v>1</v>
          </cell>
          <cell r="BQ178">
            <v>0</v>
          </cell>
          <cell r="BR178">
            <v>0</v>
          </cell>
          <cell r="CC178">
            <v>6</v>
          </cell>
          <cell r="CF178">
            <v>6</v>
          </cell>
          <cell r="DE178" t="str">
            <v>Agriculture de subsistance</v>
          </cell>
          <cell r="DG178" t="str">
            <v>Oui</v>
          </cell>
          <cell r="DI178" t="str">
            <v>Non</v>
          </cell>
          <cell r="DJ178" t="str">
            <v>Les produits sur le marché sont trop chers pour le ménage</v>
          </cell>
          <cell r="DL178" t="str">
            <v>Non</v>
          </cell>
          <cell r="DO178">
            <v>0</v>
          </cell>
          <cell r="DP178">
            <v>0</v>
          </cell>
          <cell r="DQ178">
            <v>0</v>
          </cell>
          <cell r="DR178">
            <v>0</v>
          </cell>
          <cell r="DS178">
            <v>1</v>
          </cell>
          <cell r="DT178">
            <v>1</v>
          </cell>
          <cell r="DU178">
            <v>0</v>
          </cell>
          <cell r="DV178">
            <v>0</v>
          </cell>
          <cell r="DW178">
            <v>0</v>
          </cell>
          <cell r="DX178">
            <v>0</v>
          </cell>
          <cell r="DY178">
            <v>0</v>
          </cell>
          <cell r="DZ178">
            <v>0</v>
          </cell>
          <cell r="EA178">
            <v>0</v>
          </cell>
          <cell r="EB178">
            <v>0</v>
          </cell>
          <cell r="EC178">
            <v>0</v>
          </cell>
          <cell r="ED178">
            <v>0</v>
          </cell>
          <cell r="EF178">
            <v>2</v>
          </cell>
          <cell r="EI178">
            <v>1</v>
          </cell>
          <cell r="EJ178">
            <v>1</v>
          </cell>
          <cell r="EK178">
            <v>1</v>
          </cell>
          <cell r="EL178">
            <v>1</v>
          </cell>
          <cell r="FP178" t="str">
            <v>Sur une parcelle ou un abri qui lui appartient</v>
          </cell>
          <cell r="FR178" t="str">
            <v>Maison (construction non-durable délabrée)</v>
          </cell>
          <cell r="FU178" t="str">
            <v>Non</v>
          </cell>
          <cell r="GE178" t="str">
            <v>Non</v>
          </cell>
          <cell r="GH178" t="str">
            <v>Source non-améliorée (c'est à dire non-protégée de l'extérieur, p.ex. puits creusé non-couvert/traditionnel, source naturelle non-aménagée, etc.)</v>
          </cell>
          <cell r="GK178" t="str">
            <v>Oui</v>
          </cell>
          <cell r="GL178" t="str">
            <v>Oui</v>
          </cell>
          <cell r="GM178" t="str">
            <v>Oui</v>
          </cell>
          <cell r="GN178" t="str">
            <v>Oui</v>
          </cell>
          <cell r="GO178" t="str">
            <v>De 31 minutes à 2 heures</v>
          </cell>
          <cell r="GQ178">
            <v>0</v>
          </cell>
          <cell r="GR178">
            <v>0</v>
          </cell>
          <cell r="GS178">
            <v>0</v>
          </cell>
          <cell r="GT178">
            <v>0</v>
          </cell>
          <cell r="GU178">
            <v>0</v>
          </cell>
          <cell r="GV178">
            <v>0</v>
          </cell>
          <cell r="GW178">
            <v>0</v>
          </cell>
          <cell r="GX178">
            <v>0</v>
          </cell>
          <cell r="GY178">
            <v>1</v>
          </cell>
          <cell r="GZ178">
            <v>0</v>
          </cell>
          <cell r="HA178">
            <v>0</v>
          </cell>
          <cell r="HB178">
            <v>0</v>
          </cell>
          <cell r="HM178" t="str">
            <v>Non</v>
          </cell>
          <cell r="HO178" t="str">
            <v>Pas d'installation sanitaire/défécation à l'air libre</v>
          </cell>
          <cell r="HU178" t="str">
            <v>Structure de santé (centre, clinique, hôpital, etc.)</v>
          </cell>
          <cell r="HW178" t="str">
            <v>Structure de santé (centre, clinique, hôpital, etc.)</v>
          </cell>
          <cell r="HY178" t="str">
            <v>Entre 1 heure et 2 heures</v>
          </cell>
          <cell r="HZ178" t="str">
            <v>Non</v>
          </cell>
          <cell r="IG178" t="str">
            <v>Non</v>
          </cell>
          <cell r="II178" t="str">
            <v>Non</v>
          </cell>
          <cell r="IO178">
            <v>0</v>
          </cell>
          <cell r="IP178">
            <v>0</v>
          </cell>
          <cell r="IQ178">
            <v>0</v>
          </cell>
          <cell r="IR178">
            <v>0</v>
          </cell>
          <cell r="IS178">
            <v>0</v>
          </cell>
          <cell r="IT178">
            <v>1</v>
          </cell>
          <cell r="IU178">
            <v>0</v>
          </cell>
          <cell r="IW178">
            <v>0</v>
          </cell>
          <cell r="IX178">
            <v>0</v>
          </cell>
          <cell r="IY178">
            <v>0</v>
          </cell>
          <cell r="IZ178">
            <v>0</v>
          </cell>
          <cell r="JA178">
            <v>0</v>
          </cell>
          <cell r="JB178">
            <v>1</v>
          </cell>
          <cell r="JC178">
            <v>0</v>
          </cell>
          <cell r="JE178">
            <v>1</v>
          </cell>
          <cell r="JF178">
            <v>0</v>
          </cell>
          <cell r="JG178">
            <v>0</v>
          </cell>
          <cell r="JH178">
            <v>0</v>
          </cell>
          <cell r="JI178">
            <v>0</v>
          </cell>
          <cell r="JJ178">
            <v>0</v>
          </cell>
          <cell r="JK178">
            <v>0</v>
          </cell>
          <cell r="JL178">
            <v>0</v>
          </cell>
          <cell r="JO178" t="str">
            <v>Au moins une heure</v>
          </cell>
          <cell r="JP178" t="str">
            <v>Non</v>
          </cell>
          <cell r="JS178" t="str">
            <v>Aucun</v>
          </cell>
          <cell r="JT178" t="str">
            <v>Aucune</v>
          </cell>
          <cell r="JU178" t="str">
            <v>Aucun</v>
          </cell>
          <cell r="JV178" t="str">
            <v>Aucune</v>
          </cell>
          <cell r="JZ178" t="str">
            <v>Manque de moyens pour payer l’école</v>
          </cell>
          <cell r="KD178">
            <v>1</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V178">
            <v>1</v>
          </cell>
          <cell r="KW178">
            <v>0</v>
          </cell>
          <cell r="KX178">
            <v>0</v>
          </cell>
          <cell r="KY178">
            <v>0</v>
          </cell>
          <cell r="KZ178">
            <v>0</v>
          </cell>
          <cell r="LA178">
            <v>0</v>
          </cell>
          <cell r="LD178">
            <v>0</v>
          </cell>
          <cell r="LE178">
            <v>0</v>
          </cell>
          <cell r="LG178">
            <v>0</v>
          </cell>
          <cell r="LH178">
            <v>1</v>
          </cell>
          <cell r="LI178">
            <v>0</v>
          </cell>
          <cell r="LJ178">
            <v>0</v>
          </cell>
          <cell r="LK178">
            <v>0</v>
          </cell>
          <cell r="LL178">
            <v>0</v>
          </cell>
          <cell r="LM178">
            <v>0</v>
          </cell>
          <cell r="LN178">
            <v>0</v>
          </cell>
          <cell r="LQ178">
            <v>0</v>
          </cell>
          <cell r="LR178">
            <v>0</v>
          </cell>
          <cell r="LS178">
            <v>1</v>
          </cell>
          <cell r="LT178">
            <v>0</v>
          </cell>
          <cell r="LU178">
            <v>0</v>
          </cell>
          <cell r="LV178">
            <v>0</v>
          </cell>
          <cell r="LW178">
            <v>0</v>
          </cell>
          <cell r="LX178">
            <v>0</v>
          </cell>
          <cell r="LY178">
            <v>0</v>
          </cell>
          <cell r="LZ178">
            <v>0</v>
          </cell>
          <cell r="MA178">
            <v>0</v>
          </cell>
          <cell r="MB178">
            <v>0</v>
          </cell>
          <cell r="MC178">
            <v>0</v>
          </cell>
          <cell r="MD178">
            <v>0</v>
          </cell>
          <cell r="MG178">
            <v>0</v>
          </cell>
          <cell r="MH178">
            <v>0</v>
          </cell>
          <cell r="MI178">
            <v>1</v>
          </cell>
          <cell r="MJ178">
            <v>0</v>
          </cell>
          <cell r="MK178">
            <v>0</v>
          </cell>
          <cell r="ML178">
            <v>0</v>
          </cell>
          <cell r="MM178">
            <v>0</v>
          </cell>
          <cell r="MN178">
            <v>0</v>
          </cell>
          <cell r="MO178">
            <v>0</v>
          </cell>
          <cell r="MP178">
            <v>0</v>
          </cell>
          <cell r="MQ178">
            <v>0</v>
          </cell>
          <cell r="MR178">
            <v>0</v>
          </cell>
          <cell r="MS178">
            <v>0</v>
          </cell>
          <cell r="MT178">
            <v>0</v>
          </cell>
          <cell r="MU178">
            <v>0</v>
          </cell>
          <cell r="NH178">
            <v>1</v>
          </cell>
          <cell r="NN178">
            <v>2.1</v>
          </cell>
          <cell r="QR178">
            <v>21</v>
          </cell>
          <cell r="QS178">
            <v>17</v>
          </cell>
        </row>
        <row r="179">
          <cell r="F179" t="str">
            <v>Oui</v>
          </cell>
          <cell r="I179">
            <v>0</v>
          </cell>
          <cell r="AM179">
            <v>45078</v>
          </cell>
          <cell r="AN179" t="str">
            <v>Oui</v>
          </cell>
          <cell r="AQ179" t="str">
            <v>Déplacé interne</v>
          </cell>
          <cell r="BE179">
            <v>0</v>
          </cell>
          <cell r="BF179">
            <v>0</v>
          </cell>
          <cell r="BH179">
            <v>0</v>
          </cell>
          <cell r="BI179">
            <v>0</v>
          </cell>
          <cell r="BK179">
            <v>1</v>
          </cell>
          <cell r="BL179">
            <v>1</v>
          </cell>
          <cell r="BN179">
            <v>1</v>
          </cell>
          <cell r="BO179">
            <v>1</v>
          </cell>
          <cell r="BQ179">
            <v>0</v>
          </cell>
          <cell r="BR179">
            <v>0</v>
          </cell>
          <cell r="CC179">
            <v>4</v>
          </cell>
          <cell r="CF179">
            <v>4</v>
          </cell>
          <cell r="DE179" t="str">
            <v>Travail journalier</v>
          </cell>
          <cell r="DG179" t="str">
            <v>Non</v>
          </cell>
          <cell r="DI179" t="str">
            <v>Non</v>
          </cell>
          <cell r="DJ179" t="str">
            <v>Les produits sur le marché sont trop chers pour le ménage</v>
          </cell>
          <cell r="DL179" t="str">
            <v>Non</v>
          </cell>
          <cell r="DO179">
            <v>0</v>
          </cell>
          <cell r="DP179">
            <v>0</v>
          </cell>
          <cell r="DQ179">
            <v>0</v>
          </cell>
          <cell r="DR179">
            <v>0</v>
          </cell>
          <cell r="DS179">
            <v>1</v>
          </cell>
          <cell r="DT179">
            <v>1</v>
          </cell>
          <cell r="DU179">
            <v>0</v>
          </cell>
          <cell r="DV179">
            <v>0</v>
          </cell>
          <cell r="DW179">
            <v>0</v>
          </cell>
          <cell r="DX179">
            <v>0</v>
          </cell>
          <cell r="DY179">
            <v>0</v>
          </cell>
          <cell r="DZ179">
            <v>0</v>
          </cell>
          <cell r="EA179">
            <v>0</v>
          </cell>
          <cell r="EB179">
            <v>0</v>
          </cell>
          <cell r="EC179">
            <v>0</v>
          </cell>
          <cell r="ED179">
            <v>0</v>
          </cell>
          <cell r="EF179">
            <v>0</v>
          </cell>
          <cell r="EI179">
            <v>1</v>
          </cell>
          <cell r="EJ179">
            <v>1</v>
          </cell>
          <cell r="EK179">
            <v>1</v>
          </cell>
          <cell r="EL179">
            <v>1</v>
          </cell>
          <cell r="FP179" t="str">
            <v>En famille d'accueil</v>
          </cell>
          <cell r="FR179" t="str">
            <v>Maison (construction non-durable délabrée)</v>
          </cell>
          <cell r="FU179" t="str">
            <v>Non</v>
          </cell>
          <cell r="GE179" t="str">
            <v>Non</v>
          </cell>
          <cell r="GH179" t="str">
            <v>Source non-améliorée (c'est à dire non-protégée de l'extérieur, p.ex. puits creusé non-couvert/traditionnel, source naturelle non-aménagée, etc.)</v>
          </cell>
          <cell r="GK179" t="str">
            <v>Oui</v>
          </cell>
          <cell r="GL179" t="str">
            <v>Oui</v>
          </cell>
          <cell r="GM179" t="str">
            <v>Oui</v>
          </cell>
          <cell r="GN179" t="str">
            <v>Oui</v>
          </cell>
          <cell r="GO179" t="str">
            <v>De 31 minutes à 2 heures</v>
          </cell>
          <cell r="GQ179">
            <v>0</v>
          </cell>
          <cell r="GR179">
            <v>0</v>
          </cell>
          <cell r="GS179">
            <v>0</v>
          </cell>
          <cell r="GT179">
            <v>0</v>
          </cell>
          <cell r="GU179">
            <v>0</v>
          </cell>
          <cell r="GV179">
            <v>0</v>
          </cell>
          <cell r="GW179">
            <v>0</v>
          </cell>
          <cell r="GX179">
            <v>0</v>
          </cell>
          <cell r="GY179">
            <v>1</v>
          </cell>
          <cell r="GZ179">
            <v>0</v>
          </cell>
          <cell r="HA179">
            <v>0</v>
          </cell>
          <cell r="HB179">
            <v>0</v>
          </cell>
          <cell r="HM179" t="str">
            <v>Non</v>
          </cell>
          <cell r="HO179" t="str">
            <v>Pas d'installation sanitaire/défécation à l'air libre</v>
          </cell>
          <cell r="HU179" t="str">
            <v>Structure de santé (centre, clinique, hôpital, etc.)</v>
          </cell>
          <cell r="HW179" t="str">
            <v>Structure de santé (centre, clinique, hôpital, etc.)</v>
          </cell>
          <cell r="HY179" t="str">
            <v>Moins de 1 heure</v>
          </cell>
          <cell r="HZ179" t="str">
            <v>Non</v>
          </cell>
          <cell r="IG179" t="str">
            <v>Non</v>
          </cell>
          <cell r="II179" t="str">
            <v>Non</v>
          </cell>
          <cell r="IO179">
            <v>0</v>
          </cell>
          <cell r="IP179">
            <v>0</v>
          </cell>
          <cell r="IQ179">
            <v>0</v>
          </cell>
          <cell r="IR179">
            <v>0</v>
          </cell>
          <cell r="IS179">
            <v>0</v>
          </cell>
          <cell r="IT179">
            <v>1</v>
          </cell>
          <cell r="IU179">
            <v>0</v>
          </cell>
          <cell r="IW179">
            <v>0</v>
          </cell>
          <cell r="IX179">
            <v>0</v>
          </cell>
          <cell r="IY179">
            <v>0</v>
          </cell>
          <cell r="IZ179">
            <v>0</v>
          </cell>
          <cell r="JA179">
            <v>0</v>
          </cell>
          <cell r="JB179">
            <v>1</v>
          </cell>
          <cell r="JC179">
            <v>0</v>
          </cell>
          <cell r="JE179">
            <v>1</v>
          </cell>
          <cell r="JF179">
            <v>0</v>
          </cell>
          <cell r="JG179">
            <v>0</v>
          </cell>
          <cell r="JH179">
            <v>0</v>
          </cell>
          <cell r="JI179">
            <v>0</v>
          </cell>
          <cell r="JJ179">
            <v>0</v>
          </cell>
          <cell r="JK179">
            <v>0</v>
          </cell>
          <cell r="JL179">
            <v>0</v>
          </cell>
          <cell r="JO179" t="str">
            <v>Au moins une heure</v>
          </cell>
          <cell r="JP179" t="str">
            <v>Non</v>
          </cell>
          <cell r="JS179" t="str">
            <v>Aucun</v>
          </cell>
          <cell r="JT179" t="str">
            <v>Aucune</v>
          </cell>
          <cell r="JU179" t="str">
            <v>Aucun</v>
          </cell>
          <cell r="JV179" t="str">
            <v>Aucune</v>
          </cell>
          <cell r="JZ179" t="str">
            <v>Manque de moyens pour payer l’école</v>
          </cell>
          <cell r="KD179">
            <v>1</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V179">
            <v>0</v>
          </cell>
          <cell r="KW179">
            <v>0</v>
          </cell>
          <cell r="KX179">
            <v>0</v>
          </cell>
          <cell r="KY179">
            <v>1</v>
          </cell>
          <cell r="KZ179">
            <v>0</v>
          </cell>
          <cell r="LA179">
            <v>0</v>
          </cell>
          <cell r="LD179">
            <v>0</v>
          </cell>
          <cell r="LE179">
            <v>0</v>
          </cell>
          <cell r="LG179">
            <v>0</v>
          </cell>
          <cell r="LH179">
            <v>1</v>
          </cell>
          <cell r="LI179">
            <v>0</v>
          </cell>
          <cell r="LJ179">
            <v>0</v>
          </cell>
          <cell r="LK179">
            <v>0</v>
          </cell>
          <cell r="LL179">
            <v>0</v>
          </cell>
          <cell r="LM179">
            <v>0</v>
          </cell>
          <cell r="LN179">
            <v>0</v>
          </cell>
          <cell r="LQ179">
            <v>0</v>
          </cell>
          <cell r="LR179">
            <v>0</v>
          </cell>
          <cell r="LS179">
            <v>1</v>
          </cell>
          <cell r="LT179">
            <v>0</v>
          </cell>
          <cell r="LU179">
            <v>0</v>
          </cell>
          <cell r="LV179">
            <v>0</v>
          </cell>
          <cell r="LW179">
            <v>0</v>
          </cell>
          <cell r="LX179">
            <v>0</v>
          </cell>
          <cell r="LY179">
            <v>0</v>
          </cell>
          <cell r="LZ179">
            <v>0</v>
          </cell>
          <cell r="MA179">
            <v>0</v>
          </cell>
          <cell r="MB179">
            <v>0</v>
          </cell>
          <cell r="MC179">
            <v>0</v>
          </cell>
          <cell r="MD179">
            <v>0</v>
          </cell>
          <cell r="MG179">
            <v>0</v>
          </cell>
          <cell r="MH179">
            <v>0</v>
          </cell>
          <cell r="MI179">
            <v>1</v>
          </cell>
          <cell r="MJ179">
            <v>0</v>
          </cell>
          <cell r="MK179">
            <v>0</v>
          </cell>
          <cell r="ML179">
            <v>0</v>
          </cell>
          <cell r="MM179">
            <v>0</v>
          </cell>
          <cell r="MN179">
            <v>0</v>
          </cell>
          <cell r="MO179">
            <v>0</v>
          </cell>
          <cell r="MP179">
            <v>0</v>
          </cell>
          <cell r="MQ179">
            <v>0</v>
          </cell>
          <cell r="MR179">
            <v>0</v>
          </cell>
          <cell r="MS179">
            <v>0</v>
          </cell>
          <cell r="MT179">
            <v>0</v>
          </cell>
          <cell r="MU179">
            <v>0</v>
          </cell>
          <cell r="NH179">
            <v>1</v>
          </cell>
          <cell r="NN179">
            <v>3.9</v>
          </cell>
          <cell r="QR179">
            <v>18</v>
          </cell>
          <cell r="QS179">
            <v>26</v>
          </cell>
        </row>
        <row r="180">
          <cell r="F180" t="str">
            <v>Oui</v>
          </cell>
          <cell r="I180">
            <v>0</v>
          </cell>
          <cell r="AM180">
            <v>45108</v>
          </cell>
          <cell r="AN180" t="str">
            <v>Oui</v>
          </cell>
          <cell r="AQ180" t="str">
            <v>Résident / autochtone (pas déplacé depuis au moins 12 mois)</v>
          </cell>
          <cell r="AS180" t="str">
            <v>Oui</v>
          </cell>
          <cell r="BE180">
            <v>0</v>
          </cell>
          <cell r="BF180">
            <v>0</v>
          </cell>
          <cell r="BH180">
            <v>1</v>
          </cell>
          <cell r="BI180">
            <v>1</v>
          </cell>
          <cell r="BK180">
            <v>6</v>
          </cell>
          <cell r="BL180">
            <v>4</v>
          </cell>
          <cell r="BN180">
            <v>3</v>
          </cell>
          <cell r="BO180">
            <v>2</v>
          </cell>
          <cell r="BQ180">
            <v>0</v>
          </cell>
          <cell r="BR180">
            <v>0</v>
          </cell>
          <cell r="CC180">
            <v>17</v>
          </cell>
          <cell r="CF180">
            <v>17</v>
          </cell>
          <cell r="DE180" t="str">
            <v>Travail journalier</v>
          </cell>
          <cell r="DG180" t="str">
            <v>Oui</v>
          </cell>
          <cell r="DI180" t="str">
            <v>Oui</v>
          </cell>
          <cell r="DL180" t="str">
            <v>Non</v>
          </cell>
          <cell r="DO180">
            <v>0</v>
          </cell>
          <cell r="DP180">
            <v>0</v>
          </cell>
          <cell r="DQ180">
            <v>0</v>
          </cell>
          <cell r="DR180">
            <v>0</v>
          </cell>
          <cell r="DS180">
            <v>1</v>
          </cell>
          <cell r="DT180">
            <v>0</v>
          </cell>
          <cell r="DU180">
            <v>0</v>
          </cell>
          <cell r="DV180">
            <v>0</v>
          </cell>
          <cell r="DW180">
            <v>0</v>
          </cell>
          <cell r="DX180">
            <v>0</v>
          </cell>
          <cell r="DY180">
            <v>0</v>
          </cell>
          <cell r="DZ180">
            <v>0</v>
          </cell>
          <cell r="EA180">
            <v>0</v>
          </cell>
          <cell r="EB180">
            <v>0</v>
          </cell>
          <cell r="EC180">
            <v>0</v>
          </cell>
          <cell r="ED180">
            <v>0</v>
          </cell>
          <cell r="EF180">
            <v>0</v>
          </cell>
          <cell r="EI180">
            <v>2</v>
          </cell>
          <cell r="EJ180">
            <v>2</v>
          </cell>
          <cell r="EK180">
            <v>2</v>
          </cell>
          <cell r="EL180">
            <v>2</v>
          </cell>
          <cell r="FP180" t="str">
            <v>Sur une parcelle ou un abri qui lui appartient</v>
          </cell>
          <cell r="FR180" t="str">
            <v>Maison (construction non-durable délabrée)</v>
          </cell>
          <cell r="FU180" t="str">
            <v>Non</v>
          </cell>
          <cell r="GE180" t="str">
            <v>Oui</v>
          </cell>
          <cell r="GH180" t="str">
            <v>Source non-améliorée (c'est à dire non-protégée de l'extérieur, p.ex. puits creusé non-couvert/traditionnel, source naturelle non-aménagée, etc.)</v>
          </cell>
          <cell r="GK180" t="str">
            <v>Non</v>
          </cell>
          <cell r="GL180" t="str">
            <v>Non</v>
          </cell>
          <cell r="GM180" t="str">
            <v>Non</v>
          </cell>
          <cell r="GN180" t="str">
            <v>Non</v>
          </cell>
          <cell r="GO180" t="str">
            <v>Moins de 30 minutes</v>
          </cell>
          <cell r="GQ180">
            <v>0</v>
          </cell>
          <cell r="GR180">
            <v>0</v>
          </cell>
          <cell r="GS180">
            <v>0</v>
          </cell>
          <cell r="GT180">
            <v>0</v>
          </cell>
          <cell r="GU180">
            <v>0</v>
          </cell>
          <cell r="GV180">
            <v>0</v>
          </cell>
          <cell r="GW180">
            <v>0</v>
          </cell>
          <cell r="GX180">
            <v>0</v>
          </cell>
          <cell r="GY180">
            <v>0</v>
          </cell>
          <cell r="GZ180">
            <v>1</v>
          </cell>
          <cell r="HA180">
            <v>0</v>
          </cell>
          <cell r="HB180">
            <v>0</v>
          </cell>
          <cell r="HM180" t="str">
            <v>Non</v>
          </cell>
          <cell r="HO180" t="str">
            <v>Installation sanitaire non-améliorée (c’est-à-dire qui n'empêchent pas le contact extérieur avec les excréments, p.ex. latrine à fosse ouverte/sans dalle, latrines traditionnelles, etc.)</v>
          </cell>
          <cell r="HQ180" t="str">
            <v>Non</v>
          </cell>
          <cell r="HR180" t="str">
            <v>Oui</v>
          </cell>
          <cell r="HU180" t="str">
            <v>Reste à la maison / se soigne soi-même</v>
          </cell>
          <cell r="HW180" t="str">
            <v>Reste à la maison / se soigne soi-même</v>
          </cell>
          <cell r="HY180" t="str">
            <v>Entre 2 heures et une demi-journée</v>
          </cell>
          <cell r="HZ180" t="str">
            <v>Non</v>
          </cell>
          <cell r="IB180" t="str">
            <v>Non</v>
          </cell>
          <cell r="IC180" t="str">
            <v>Non</v>
          </cell>
          <cell r="ID180" t="str">
            <v>Non</v>
          </cell>
          <cell r="IG180" t="str">
            <v>Non</v>
          </cell>
          <cell r="II180" t="str">
            <v>Non</v>
          </cell>
          <cell r="IO180">
            <v>0</v>
          </cell>
          <cell r="IP180">
            <v>0</v>
          </cell>
          <cell r="IQ180">
            <v>0</v>
          </cell>
          <cell r="IR180">
            <v>0</v>
          </cell>
          <cell r="IS180">
            <v>0</v>
          </cell>
          <cell r="IT180">
            <v>1</v>
          </cell>
          <cell r="IU180">
            <v>0</v>
          </cell>
          <cell r="IW180">
            <v>0</v>
          </cell>
          <cell r="IX180">
            <v>0</v>
          </cell>
          <cell r="IY180">
            <v>0</v>
          </cell>
          <cell r="IZ180">
            <v>0</v>
          </cell>
          <cell r="JA180">
            <v>0</v>
          </cell>
          <cell r="JB180">
            <v>1</v>
          </cell>
          <cell r="JC180">
            <v>0</v>
          </cell>
          <cell r="JE180">
            <v>1</v>
          </cell>
          <cell r="JF180">
            <v>0</v>
          </cell>
          <cell r="JG180">
            <v>0</v>
          </cell>
          <cell r="JH180">
            <v>0</v>
          </cell>
          <cell r="JI180">
            <v>0</v>
          </cell>
          <cell r="JJ180">
            <v>0</v>
          </cell>
          <cell r="JK180">
            <v>0</v>
          </cell>
          <cell r="JL180">
            <v>0</v>
          </cell>
          <cell r="JO180" t="str">
            <v>Moins de 1 heure</v>
          </cell>
          <cell r="JP180" t="str">
            <v>Non</v>
          </cell>
          <cell r="JS180" t="str">
            <v>Certains mais pas tous</v>
          </cell>
          <cell r="JT180" t="str">
            <v>Aucune</v>
          </cell>
          <cell r="JU180" t="str">
            <v>Aucun</v>
          </cell>
          <cell r="JV180" t="str">
            <v>Aucune</v>
          </cell>
          <cell r="JZ180" t="str">
            <v>Enfant jamais allé à l’école</v>
          </cell>
          <cell r="KD180">
            <v>1</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V180">
            <v>1</v>
          </cell>
          <cell r="KW180">
            <v>0</v>
          </cell>
          <cell r="KX180">
            <v>0</v>
          </cell>
          <cell r="KY180">
            <v>1</v>
          </cell>
          <cell r="KZ180">
            <v>0</v>
          </cell>
          <cell r="LA180">
            <v>0</v>
          </cell>
          <cell r="LD180">
            <v>0</v>
          </cell>
          <cell r="LE180">
            <v>1</v>
          </cell>
          <cell r="LG180">
            <v>0</v>
          </cell>
          <cell r="LH180">
            <v>0</v>
          </cell>
          <cell r="LI180">
            <v>1</v>
          </cell>
          <cell r="LJ180">
            <v>0</v>
          </cell>
          <cell r="LK180">
            <v>0</v>
          </cell>
          <cell r="LL180">
            <v>0</v>
          </cell>
          <cell r="LM180">
            <v>0</v>
          </cell>
          <cell r="LN180">
            <v>0</v>
          </cell>
          <cell r="LQ180">
            <v>1</v>
          </cell>
          <cell r="LR180">
            <v>0</v>
          </cell>
          <cell r="LS180">
            <v>0</v>
          </cell>
          <cell r="LT180">
            <v>0</v>
          </cell>
          <cell r="LU180">
            <v>0</v>
          </cell>
          <cell r="LV180">
            <v>0</v>
          </cell>
          <cell r="LW180">
            <v>0</v>
          </cell>
          <cell r="LX180">
            <v>0</v>
          </cell>
          <cell r="LY180">
            <v>0</v>
          </cell>
          <cell r="LZ180">
            <v>0</v>
          </cell>
          <cell r="MA180">
            <v>1</v>
          </cell>
          <cell r="MB180">
            <v>0</v>
          </cell>
          <cell r="MC180">
            <v>0</v>
          </cell>
          <cell r="MD180">
            <v>0</v>
          </cell>
          <cell r="MG180">
            <v>0</v>
          </cell>
          <cell r="MH180">
            <v>0</v>
          </cell>
          <cell r="MI180">
            <v>0</v>
          </cell>
          <cell r="MJ180">
            <v>0</v>
          </cell>
          <cell r="MK180">
            <v>0</v>
          </cell>
          <cell r="ML180">
            <v>0</v>
          </cell>
          <cell r="MM180">
            <v>0</v>
          </cell>
          <cell r="MN180">
            <v>0</v>
          </cell>
          <cell r="MO180">
            <v>1</v>
          </cell>
          <cell r="MP180">
            <v>0</v>
          </cell>
          <cell r="MQ180">
            <v>0</v>
          </cell>
          <cell r="MR180">
            <v>1</v>
          </cell>
          <cell r="MS180">
            <v>0</v>
          </cell>
          <cell r="MT180">
            <v>0</v>
          </cell>
          <cell r="MU180">
            <v>0</v>
          </cell>
          <cell r="NH180">
            <v>1</v>
          </cell>
          <cell r="NN180">
            <v>3.1</v>
          </cell>
          <cell r="QR180">
            <v>27</v>
          </cell>
          <cell r="QS180">
            <v>22</v>
          </cell>
        </row>
        <row r="181">
          <cell r="F181" t="str">
            <v>Oui</v>
          </cell>
          <cell r="I181">
            <v>0</v>
          </cell>
          <cell r="AM181">
            <v>45078</v>
          </cell>
          <cell r="AN181" t="str">
            <v>Oui</v>
          </cell>
          <cell r="AQ181" t="str">
            <v>Déplacé interne</v>
          </cell>
          <cell r="BE181">
            <v>0</v>
          </cell>
          <cell r="BF181">
            <v>0</v>
          </cell>
          <cell r="BH181">
            <v>1</v>
          </cell>
          <cell r="BI181">
            <v>2</v>
          </cell>
          <cell r="BK181">
            <v>1</v>
          </cell>
          <cell r="BL181">
            <v>1</v>
          </cell>
          <cell r="BN181">
            <v>1</v>
          </cell>
          <cell r="BO181">
            <v>1</v>
          </cell>
          <cell r="BQ181">
            <v>0</v>
          </cell>
          <cell r="BR181">
            <v>0</v>
          </cell>
          <cell r="CC181">
            <v>7</v>
          </cell>
          <cell r="CF181">
            <v>7</v>
          </cell>
          <cell r="DE181" t="str">
            <v>Travail journalier</v>
          </cell>
          <cell r="DG181" t="str">
            <v>Non</v>
          </cell>
          <cell r="DI181" t="str">
            <v>Oui</v>
          </cell>
          <cell r="DL181" t="str">
            <v>Non</v>
          </cell>
          <cell r="DO181">
            <v>0</v>
          </cell>
          <cell r="DP181">
            <v>0</v>
          </cell>
          <cell r="DQ181">
            <v>0</v>
          </cell>
          <cell r="DR181">
            <v>0</v>
          </cell>
          <cell r="DS181">
            <v>1</v>
          </cell>
          <cell r="DT181">
            <v>0</v>
          </cell>
          <cell r="DU181">
            <v>0</v>
          </cell>
          <cell r="DV181">
            <v>0</v>
          </cell>
          <cell r="DW181">
            <v>0</v>
          </cell>
          <cell r="DX181">
            <v>0</v>
          </cell>
          <cell r="DY181">
            <v>0</v>
          </cell>
          <cell r="DZ181">
            <v>0</v>
          </cell>
          <cell r="EA181">
            <v>0</v>
          </cell>
          <cell r="EB181">
            <v>0</v>
          </cell>
          <cell r="EC181">
            <v>0</v>
          </cell>
          <cell r="ED181">
            <v>0</v>
          </cell>
          <cell r="EF181">
            <v>0</v>
          </cell>
          <cell r="EI181">
            <v>1</v>
          </cell>
          <cell r="EJ181">
            <v>1</v>
          </cell>
          <cell r="EK181">
            <v>1</v>
          </cell>
          <cell r="EL181">
            <v>1</v>
          </cell>
          <cell r="FP181" t="str">
            <v>Dans un centre/bâtiment collectif (bâtiment administratif, centre de santé, école, etc.)</v>
          </cell>
          <cell r="FU181" t="str">
            <v>Oui</v>
          </cell>
          <cell r="GE181" t="str">
            <v>Non</v>
          </cell>
          <cell r="GH181" t="str">
            <v>Source non-améliorée (c'est à dire non-protégée de l'extérieur, p.ex. puits creusé non-couvert/traditionnel, source naturelle non-aménagée, etc.)</v>
          </cell>
          <cell r="GK181" t="str">
            <v>Non</v>
          </cell>
          <cell r="GL181" t="str">
            <v>Non</v>
          </cell>
          <cell r="GM181" t="str">
            <v>Non</v>
          </cell>
          <cell r="GN181" t="str">
            <v>Non</v>
          </cell>
          <cell r="GO181" t="str">
            <v>Moins de 30 minutes</v>
          </cell>
          <cell r="GQ181">
            <v>0</v>
          </cell>
          <cell r="GR181">
            <v>0</v>
          </cell>
          <cell r="GS181">
            <v>0</v>
          </cell>
          <cell r="GT181">
            <v>0</v>
          </cell>
          <cell r="GU181">
            <v>0</v>
          </cell>
          <cell r="GV181">
            <v>0</v>
          </cell>
          <cell r="GW181">
            <v>0</v>
          </cell>
          <cell r="GX181">
            <v>0</v>
          </cell>
          <cell r="GY181">
            <v>0</v>
          </cell>
          <cell r="GZ181">
            <v>1</v>
          </cell>
          <cell r="HA181">
            <v>0</v>
          </cell>
          <cell r="HB181">
            <v>0</v>
          </cell>
          <cell r="HM181" t="str">
            <v>Non</v>
          </cell>
          <cell r="HO181" t="str">
            <v>Installation sanitaire non-améliorée (c’est-à-dire qui n'empêchent pas le contact extérieur avec les excréments, p.ex. latrine à fosse ouverte/sans dalle, latrines traditionnelles, etc.)</v>
          </cell>
          <cell r="HQ181" t="str">
            <v>Non</v>
          </cell>
          <cell r="HR181" t="str">
            <v>Oui</v>
          </cell>
          <cell r="HU181" t="str">
            <v>Structure de santé (centre, clinique, hôpital, etc.)</v>
          </cell>
          <cell r="HW181" t="str">
            <v>Structure de santé (centre, clinique, hôpital, etc.)</v>
          </cell>
          <cell r="HY181" t="str">
            <v>Entre 1 heure et 2 heures</v>
          </cell>
          <cell r="HZ181" t="str">
            <v>Non</v>
          </cell>
          <cell r="IB181" t="str">
            <v>Oui</v>
          </cell>
          <cell r="IC181" t="str">
            <v>Oui</v>
          </cell>
          <cell r="ID181" t="str">
            <v>Oui</v>
          </cell>
          <cell r="IG181" t="str">
            <v>Non</v>
          </cell>
          <cell r="II181" t="str">
            <v>Non</v>
          </cell>
          <cell r="IO181">
            <v>0</v>
          </cell>
          <cell r="IP181">
            <v>0</v>
          </cell>
          <cell r="IQ181">
            <v>0</v>
          </cell>
          <cell r="IR181">
            <v>0</v>
          </cell>
          <cell r="IS181">
            <v>0</v>
          </cell>
          <cell r="IT181">
            <v>1</v>
          </cell>
          <cell r="IU181">
            <v>0</v>
          </cell>
          <cell r="IW181">
            <v>0</v>
          </cell>
          <cell r="IX181">
            <v>0</v>
          </cell>
          <cell r="IY181">
            <v>0</v>
          </cell>
          <cell r="IZ181">
            <v>0</v>
          </cell>
          <cell r="JA181">
            <v>0</v>
          </cell>
          <cell r="JB181">
            <v>1</v>
          </cell>
          <cell r="JC181">
            <v>0</v>
          </cell>
          <cell r="JE181">
            <v>0</v>
          </cell>
          <cell r="JF181">
            <v>0</v>
          </cell>
          <cell r="JG181">
            <v>1</v>
          </cell>
          <cell r="JH181">
            <v>0</v>
          </cell>
          <cell r="JI181">
            <v>0</v>
          </cell>
          <cell r="JJ181">
            <v>0</v>
          </cell>
          <cell r="JK181">
            <v>0</v>
          </cell>
          <cell r="JL181">
            <v>0</v>
          </cell>
          <cell r="JO181" t="str">
            <v>Moins de 1 heure</v>
          </cell>
          <cell r="JP181" t="str">
            <v>Non</v>
          </cell>
          <cell r="JS181" t="str">
            <v>Tous</v>
          </cell>
          <cell r="JT181" t="str">
            <v>Toutes les filles de cet âge</v>
          </cell>
          <cell r="JU181" t="str">
            <v>Pas de garçons de cet âge dans le ménage</v>
          </cell>
          <cell r="JV181" t="str">
            <v>Pas de filles de cet âge dans le ménage</v>
          </cell>
          <cell r="KD181">
            <v>1</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V181">
            <v>1</v>
          </cell>
          <cell r="KW181">
            <v>0</v>
          </cell>
          <cell r="KX181">
            <v>0</v>
          </cell>
          <cell r="KY181">
            <v>1</v>
          </cell>
          <cell r="KZ181">
            <v>0</v>
          </cell>
          <cell r="LA181">
            <v>0</v>
          </cell>
          <cell r="LD181">
            <v>0</v>
          </cell>
          <cell r="LE181">
            <v>0</v>
          </cell>
          <cell r="LG181">
            <v>0</v>
          </cell>
          <cell r="LH181">
            <v>0</v>
          </cell>
          <cell r="LI181">
            <v>0</v>
          </cell>
          <cell r="LJ181">
            <v>0</v>
          </cell>
          <cell r="LK181">
            <v>0</v>
          </cell>
          <cell r="LL181">
            <v>0</v>
          </cell>
          <cell r="LM181">
            <v>0</v>
          </cell>
          <cell r="LN181">
            <v>0</v>
          </cell>
          <cell r="LQ181">
            <v>0</v>
          </cell>
          <cell r="LR181">
            <v>0</v>
          </cell>
          <cell r="LS181">
            <v>0</v>
          </cell>
          <cell r="LT181">
            <v>0</v>
          </cell>
          <cell r="LU181">
            <v>0</v>
          </cell>
          <cell r="LV181">
            <v>0</v>
          </cell>
          <cell r="LW181">
            <v>1</v>
          </cell>
          <cell r="LX181">
            <v>0</v>
          </cell>
          <cell r="LY181">
            <v>0</v>
          </cell>
          <cell r="LZ181">
            <v>0</v>
          </cell>
          <cell r="MA181">
            <v>1</v>
          </cell>
          <cell r="MB181">
            <v>0</v>
          </cell>
          <cell r="MC181">
            <v>0</v>
          </cell>
          <cell r="MD181">
            <v>0</v>
          </cell>
          <cell r="MG181">
            <v>1</v>
          </cell>
          <cell r="MH181">
            <v>1</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NH181">
            <v>1</v>
          </cell>
          <cell r="NN181">
            <v>3</v>
          </cell>
          <cell r="QR181">
            <v>27</v>
          </cell>
          <cell r="QS181">
            <v>28</v>
          </cell>
        </row>
        <row r="182">
          <cell r="F182" t="str">
            <v>Oui</v>
          </cell>
          <cell r="I182">
            <v>0</v>
          </cell>
          <cell r="AM182">
            <v>45108</v>
          </cell>
          <cell r="AN182" t="str">
            <v>Oui</v>
          </cell>
          <cell r="AQ182" t="str">
            <v>Déplacé interne</v>
          </cell>
          <cell r="BE182">
            <v>1</v>
          </cell>
          <cell r="BF182">
            <v>0</v>
          </cell>
          <cell r="BH182">
            <v>0</v>
          </cell>
          <cell r="BI182">
            <v>2</v>
          </cell>
          <cell r="BK182">
            <v>2</v>
          </cell>
          <cell r="BL182">
            <v>2</v>
          </cell>
          <cell r="BN182">
            <v>1</v>
          </cell>
          <cell r="BO182">
            <v>1</v>
          </cell>
          <cell r="BQ182">
            <v>0</v>
          </cell>
          <cell r="BR182">
            <v>0</v>
          </cell>
          <cell r="CC182">
            <v>9</v>
          </cell>
          <cell r="CF182">
            <v>9</v>
          </cell>
          <cell r="DE182" t="str">
            <v>Travail journalier</v>
          </cell>
          <cell r="DG182" t="str">
            <v>Non</v>
          </cell>
          <cell r="DI182" t="str">
            <v>Non</v>
          </cell>
          <cell r="DJ182" t="str">
            <v>Autre (préciser)</v>
          </cell>
          <cell r="DL182" t="str">
            <v>Non</v>
          </cell>
          <cell r="DO182">
            <v>0</v>
          </cell>
          <cell r="DP182">
            <v>0</v>
          </cell>
          <cell r="DQ182">
            <v>0</v>
          </cell>
          <cell r="DR182">
            <v>0</v>
          </cell>
          <cell r="DS182">
            <v>1</v>
          </cell>
          <cell r="DT182">
            <v>0</v>
          </cell>
          <cell r="DU182">
            <v>0</v>
          </cell>
          <cell r="DV182">
            <v>0</v>
          </cell>
          <cell r="DW182">
            <v>0</v>
          </cell>
          <cell r="DX182">
            <v>0</v>
          </cell>
          <cell r="DY182">
            <v>0</v>
          </cell>
          <cell r="DZ182">
            <v>0</v>
          </cell>
          <cell r="EA182">
            <v>0</v>
          </cell>
          <cell r="EB182">
            <v>0</v>
          </cell>
          <cell r="EC182">
            <v>0</v>
          </cell>
          <cell r="ED182">
            <v>0</v>
          </cell>
          <cell r="EF182">
            <v>0</v>
          </cell>
          <cell r="EI182">
            <v>1</v>
          </cell>
          <cell r="EJ182">
            <v>1</v>
          </cell>
          <cell r="EK182">
            <v>2</v>
          </cell>
          <cell r="EL182">
            <v>2</v>
          </cell>
          <cell r="FP182" t="str">
            <v>En famille d'accueil</v>
          </cell>
          <cell r="FR182" t="str">
            <v>Maison (construction non-durable délabrée)</v>
          </cell>
          <cell r="FU182" t="str">
            <v>Non</v>
          </cell>
          <cell r="GE182" t="str">
            <v>Ne se prononce pas</v>
          </cell>
          <cell r="GH182" t="str">
            <v>Source non-améliorée (c'est à dire non-protégée de l'extérieur, p.ex. puits creusé non-couvert/traditionnel, source naturelle non-aménagée, etc.)</v>
          </cell>
          <cell r="GK182" t="str">
            <v>Non</v>
          </cell>
          <cell r="GL182" t="str">
            <v>Non</v>
          </cell>
          <cell r="GM182" t="str">
            <v>Non</v>
          </cell>
          <cell r="GN182" t="str">
            <v>Non</v>
          </cell>
          <cell r="GO182" t="str">
            <v>Moins de 30 minutes</v>
          </cell>
          <cell r="GQ182">
            <v>0</v>
          </cell>
          <cell r="GR182">
            <v>0</v>
          </cell>
          <cell r="GS182">
            <v>0</v>
          </cell>
          <cell r="GT182">
            <v>0</v>
          </cell>
          <cell r="GU182">
            <v>0</v>
          </cell>
          <cell r="GV182">
            <v>0</v>
          </cell>
          <cell r="GW182">
            <v>0</v>
          </cell>
          <cell r="GX182">
            <v>0</v>
          </cell>
          <cell r="GY182">
            <v>0</v>
          </cell>
          <cell r="GZ182">
            <v>1</v>
          </cell>
          <cell r="HA182">
            <v>0</v>
          </cell>
          <cell r="HB182">
            <v>0</v>
          </cell>
          <cell r="HM182" t="str">
            <v>Non</v>
          </cell>
          <cell r="HO182" t="str">
            <v>Pas d'installation sanitaire/défécation à l'air libre</v>
          </cell>
          <cell r="HU182" t="str">
            <v>Structure de santé (centre, clinique, hôpital, etc.)</v>
          </cell>
          <cell r="HW182" t="str">
            <v>Structure de santé (centre, clinique, hôpital, etc.)</v>
          </cell>
          <cell r="HY182" t="str">
            <v>Entre 1 heure et 2 heures</v>
          </cell>
          <cell r="HZ182" t="str">
            <v>Non</v>
          </cell>
          <cell r="IB182" t="str">
            <v>Oui</v>
          </cell>
          <cell r="IC182" t="str">
            <v>Non</v>
          </cell>
          <cell r="ID182" t="str">
            <v>Oui</v>
          </cell>
          <cell r="IG182" t="str">
            <v>Non</v>
          </cell>
          <cell r="II182" t="str">
            <v>Non</v>
          </cell>
          <cell r="IO182">
            <v>1</v>
          </cell>
          <cell r="IP182">
            <v>0</v>
          </cell>
          <cell r="IQ182">
            <v>0</v>
          </cell>
          <cell r="IR182">
            <v>0</v>
          </cell>
          <cell r="IS182">
            <v>1</v>
          </cell>
          <cell r="IT182">
            <v>0</v>
          </cell>
          <cell r="IU182">
            <v>0</v>
          </cell>
          <cell r="IW182">
            <v>0</v>
          </cell>
          <cell r="IX182">
            <v>0</v>
          </cell>
          <cell r="IY182">
            <v>0</v>
          </cell>
          <cell r="IZ182">
            <v>0</v>
          </cell>
          <cell r="JA182">
            <v>0</v>
          </cell>
          <cell r="JB182">
            <v>1</v>
          </cell>
          <cell r="JC182">
            <v>0</v>
          </cell>
          <cell r="JE182">
            <v>0</v>
          </cell>
          <cell r="JF182">
            <v>0</v>
          </cell>
          <cell r="JG182">
            <v>0</v>
          </cell>
          <cell r="JH182">
            <v>0</v>
          </cell>
          <cell r="JI182">
            <v>1</v>
          </cell>
          <cell r="JJ182">
            <v>0</v>
          </cell>
          <cell r="JK182">
            <v>0</v>
          </cell>
          <cell r="JL182">
            <v>0</v>
          </cell>
          <cell r="JO182" t="str">
            <v>Moins de 1 heure</v>
          </cell>
          <cell r="JP182" t="str">
            <v>Non</v>
          </cell>
          <cell r="JS182" t="str">
            <v>Aucun</v>
          </cell>
          <cell r="JT182" t="str">
            <v>Aucune</v>
          </cell>
          <cell r="JU182" t="str">
            <v>Pas de garçons de cet âge dans le ménage</v>
          </cell>
          <cell r="JV182" t="str">
            <v>Pas de filles de cet âge dans le ménage</v>
          </cell>
          <cell r="JZ182" t="str">
            <v>Interruption suite à un déplacement / retour</v>
          </cell>
          <cell r="KD182">
            <v>1</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V182">
            <v>1</v>
          </cell>
          <cell r="KW182">
            <v>0</v>
          </cell>
          <cell r="KX182">
            <v>0</v>
          </cell>
          <cell r="KY182">
            <v>1</v>
          </cell>
          <cell r="KZ182">
            <v>0</v>
          </cell>
          <cell r="LA182">
            <v>0</v>
          </cell>
          <cell r="LD182">
            <v>0</v>
          </cell>
          <cell r="LE182">
            <v>0</v>
          </cell>
          <cell r="LG182">
            <v>0</v>
          </cell>
          <cell r="LH182">
            <v>0</v>
          </cell>
          <cell r="LI182">
            <v>0</v>
          </cell>
          <cell r="LJ182">
            <v>0</v>
          </cell>
          <cell r="LK182">
            <v>0</v>
          </cell>
          <cell r="LL182">
            <v>0</v>
          </cell>
          <cell r="LM182">
            <v>0</v>
          </cell>
          <cell r="LN182">
            <v>0</v>
          </cell>
          <cell r="LQ182">
            <v>0</v>
          </cell>
          <cell r="LR182">
            <v>0</v>
          </cell>
          <cell r="LS182">
            <v>0</v>
          </cell>
          <cell r="LT182">
            <v>0</v>
          </cell>
          <cell r="LU182">
            <v>0</v>
          </cell>
          <cell r="LV182">
            <v>0</v>
          </cell>
          <cell r="LW182">
            <v>0</v>
          </cell>
          <cell r="LX182">
            <v>1</v>
          </cell>
          <cell r="LY182">
            <v>0</v>
          </cell>
          <cell r="LZ182">
            <v>0</v>
          </cell>
          <cell r="MA182">
            <v>0</v>
          </cell>
          <cell r="MB182">
            <v>0</v>
          </cell>
          <cell r="MC182">
            <v>0</v>
          </cell>
          <cell r="MD182">
            <v>0</v>
          </cell>
          <cell r="MG182">
            <v>1</v>
          </cell>
          <cell r="MH182">
            <v>1</v>
          </cell>
          <cell r="MI182">
            <v>0</v>
          </cell>
          <cell r="MJ182">
            <v>0</v>
          </cell>
          <cell r="MK182">
            <v>0</v>
          </cell>
          <cell r="ML182">
            <v>0</v>
          </cell>
          <cell r="MM182">
            <v>0</v>
          </cell>
          <cell r="MN182">
            <v>0</v>
          </cell>
          <cell r="MO182">
            <v>0</v>
          </cell>
          <cell r="MP182">
            <v>0</v>
          </cell>
          <cell r="MQ182">
            <v>0</v>
          </cell>
          <cell r="MR182">
            <v>0</v>
          </cell>
          <cell r="MS182">
            <v>0</v>
          </cell>
          <cell r="MT182">
            <v>0</v>
          </cell>
          <cell r="MU182">
            <v>0</v>
          </cell>
          <cell r="NH182">
            <v>1</v>
          </cell>
          <cell r="NN182">
            <v>2.9</v>
          </cell>
          <cell r="QR182">
            <v>27</v>
          </cell>
          <cell r="QS182">
            <v>29</v>
          </cell>
        </row>
        <row r="183">
          <cell r="F183" t="str">
            <v>Oui</v>
          </cell>
          <cell r="I183">
            <v>0</v>
          </cell>
          <cell r="AM183">
            <v>45170</v>
          </cell>
          <cell r="AN183" t="str">
            <v>Oui</v>
          </cell>
          <cell r="AQ183" t="str">
            <v>Déplacé interne</v>
          </cell>
          <cell r="BE183">
            <v>0</v>
          </cell>
          <cell r="BF183">
            <v>0</v>
          </cell>
          <cell r="BH183">
            <v>0</v>
          </cell>
          <cell r="BI183">
            <v>1</v>
          </cell>
          <cell r="BK183">
            <v>1</v>
          </cell>
          <cell r="BL183">
            <v>2</v>
          </cell>
          <cell r="BN183">
            <v>1</v>
          </cell>
          <cell r="BO183">
            <v>1</v>
          </cell>
          <cell r="BQ183">
            <v>0</v>
          </cell>
          <cell r="BR183">
            <v>0</v>
          </cell>
          <cell r="CC183">
            <v>6</v>
          </cell>
          <cell r="CF183">
            <v>6</v>
          </cell>
          <cell r="DE183" t="str">
            <v>Travail journalier</v>
          </cell>
          <cell r="DG183" t="str">
            <v>Non</v>
          </cell>
          <cell r="DI183" t="str">
            <v>Non</v>
          </cell>
          <cell r="DJ183" t="str">
            <v>Autre (préciser)</v>
          </cell>
          <cell r="DL183" t="str">
            <v>Non</v>
          </cell>
          <cell r="DO183">
            <v>0</v>
          </cell>
          <cell r="DP183">
            <v>0</v>
          </cell>
          <cell r="DQ183">
            <v>0</v>
          </cell>
          <cell r="DR183">
            <v>0</v>
          </cell>
          <cell r="DS183">
            <v>1</v>
          </cell>
          <cell r="DT183">
            <v>0</v>
          </cell>
          <cell r="DU183">
            <v>0</v>
          </cell>
          <cell r="DV183">
            <v>0</v>
          </cell>
          <cell r="DW183">
            <v>0</v>
          </cell>
          <cell r="DX183">
            <v>0</v>
          </cell>
          <cell r="DY183">
            <v>0</v>
          </cell>
          <cell r="DZ183">
            <v>0</v>
          </cell>
          <cell r="EA183">
            <v>0</v>
          </cell>
          <cell r="EB183">
            <v>0</v>
          </cell>
          <cell r="EC183">
            <v>0</v>
          </cell>
          <cell r="ED183">
            <v>0</v>
          </cell>
          <cell r="EF183">
            <v>0</v>
          </cell>
          <cell r="EI183">
            <v>1</v>
          </cell>
          <cell r="EJ183">
            <v>1</v>
          </cell>
          <cell r="EK183">
            <v>1</v>
          </cell>
          <cell r="EL183">
            <v>1</v>
          </cell>
          <cell r="FP183" t="str">
            <v>En famille d'accueil</v>
          </cell>
          <cell r="FR183" t="str">
            <v>Maison (construction non-durable délabrée)</v>
          </cell>
          <cell r="FU183" t="str">
            <v>Non</v>
          </cell>
          <cell r="GE183" t="str">
            <v>Non</v>
          </cell>
          <cell r="GH183" t="str">
            <v>Source non-améliorée (c'est à dire non-protégée de l'extérieur, p.ex. puits creusé non-couvert/traditionnel, source naturelle non-aménagée, etc.)</v>
          </cell>
          <cell r="GK183" t="str">
            <v>Non</v>
          </cell>
          <cell r="GL183" t="str">
            <v>Non</v>
          </cell>
          <cell r="GM183" t="str">
            <v>Non</v>
          </cell>
          <cell r="GN183" t="str">
            <v>Non</v>
          </cell>
          <cell r="GO183" t="str">
            <v>Moins de 30 minutes</v>
          </cell>
          <cell r="GQ183">
            <v>0</v>
          </cell>
          <cell r="GR183">
            <v>0</v>
          </cell>
          <cell r="GS183">
            <v>0</v>
          </cell>
          <cell r="GT183">
            <v>0</v>
          </cell>
          <cell r="GU183">
            <v>0</v>
          </cell>
          <cell r="GV183">
            <v>0</v>
          </cell>
          <cell r="GW183">
            <v>0</v>
          </cell>
          <cell r="GX183">
            <v>0</v>
          </cell>
          <cell r="GY183">
            <v>0</v>
          </cell>
          <cell r="GZ183">
            <v>1</v>
          </cell>
          <cell r="HA183">
            <v>0</v>
          </cell>
          <cell r="HB183">
            <v>0</v>
          </cell>
          <cell r="HM183" t="str">
            <v>Non</v>
          </cell>
          <cell r="HO183" t="str">
            <v>Installation sanitaire non-améliorée (c’est-à-dire qui n'empêchent pas le contact extérieur avec les excréments, p.ex. latrine à fosse ouverte/sans dalle, latrines traditionnelles, etc.)</v>
          </cell>
          <cell r="HQ183" t="str">
            <v>Non</v>
          </cell>
          <cell r="HR183" t="str">
            <v>Oui</v>
          </cell>
          <cell r="HU183" t="str">
            <v>Reste à la maison / se soigne soi-même</v>
          </cell>
          <cell r="HW183" t="str">
            <v>Reste à la maison / se soigne soi-même</v>
          </cell>
          <cell r="HY183" t="str">
            <v>Entre 1 heure et 2 heures</v>
          </cell>
          <cell r="HZ183" t="str">
            <v>Non</v>
          </cell>
          <cell r="IB183" t="str">
            <v>Non</v>
          </cell>
          <cell r="IC183" t="str">
            <v>Non</v>
          </cell>
          <cell r="ID183" t="str">
            <v>Non</v>
          </cell>
          <cell r="IG183" t="str">
            <v>Non</v>
          </cell>
          <cell r="II183" t="str">
            <v>Non</v>
          </cell>
          <cell r="IO183">
            <v>0</v>
          </cell>
          <cell r="IP183">
            <v>0</v>
          </cell>
          <cell r="IQ183">
            <v>0</v>
          </cell>
          <cell r="IR183">
            <v>0</v>
          </cell>
          <cell r="IS183">
            <v>0</v>
          </cell>
          <cell r="IT183">
            <v>1</v>
          </cell>
          <cell r="IU183">
            <v>0</v>
          </cell>
          <cell r="IW183">
            <v>0</v>
          </cell>
          <cell r="IX183">
            <v>0</v>
          </cell>
          <cell r="IY183">
            <v>0</v>
          </cell>
          <cell r="IZ183">
            <v>0</v>
          </cell>
          <cell r="JA183">
            <v>0</v>
          </cell>
          <cell r="JB183">
            <v>1</v>
          </cell>
          <cell r="JC183">
            <v>0</v>
          </cell>
          <cell r="JE183">
            <v>1</v>
          </cell>
          <cell r="JF183">
            <v>0</v>
          </cell>
          <cell r="JG183">
            <v>0</v>
          </cell>
          <cell r="JH183">
            <v>0</v>
          </cell>
          <cell r="JI183">
            <v>0</v>
          </cell>
          <cell r="JJ183">
            <v>0</v>
          </cell>
          <cell r="JK183">
            <v>0</v>
          </cell>
          <cell r="JL183">
            <v>0</v>
          </cell>
          <cell r="JO183" t="str">
            <v>Moins de 1 heure</v>
          </cell>
          <cell r="JP183" t="str">
            <v>Non</v>
          </cell>
          <cell r="JS183" t="str">
            <v>Tous</v>
          </cell>
          <cell r="JT183" t="str">
            <v>Toutes les filles de cet âge</v>
          </cell>
          <cell r="JU183" t="str">
            <v>Pas de garçons de cet âge dans le ménage</v>
          </cell>
          <cell r="JV183" t="str">
            <v>Pas de filles de cet âge dans le ménage</v>
          </cell>
          <cell r="KD183">
            <v>1</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V183">
            <v>0</v>
          </cell>
          <cell r="KW183">
            <v>0</v>
          </cell>
          <cell r="KX183">
            <v>0</v>
          </cell>
          <cell r="KY183">
            <v>1</v>
          </cell>
          <cell r="KZ183">
            <v>0</v>
          </cell>
          <cell r="LA183">
            <v>1</v>
          </cell>
          <cell r="LD183">
            <v>0</v>
          </cell>
          <cell r="LE183">
            <v>0</v>
          </cell>
          <cell r="LG183">
            <v>0</v>
          </cell>
          <cell r="LH183">
            <v>0</v>
          </cell>
          <cell r="LI183">
            <v>0</v>
          </cell>
          <cell r="LJ183">
            <v>0</v>
          </cell>
          <cell r="LK183">
            <v>0</v>
          </cell>
          <cell r="LL183">
            <v>0</v>
          </cell>
          <cell r="LM183">
            <v>0</v>
          </cell>
          <cell r="LN183">
            <v>0</v>
          </cell>
          <cell r="LQ183">
            <v>0</v>
          </cell>
          <cell r="LR183">
            <v>0</v>
          </cell>
          <cell r="LS183">
            <v>0</v>
          </cell>
          <cell r="LT183">
            <v>0</v>
          </cell>
          <cell r="LU183">
            <v>0</v>
          </cell>
          <cell r="LV183">
            <v>0</v>
          </cell>
          <cell r="LW183">
            <v>0</v>
          </cell>
          <cell r="LX183">
            <v>1</v>
          </cell>
          <cell r="LY183">
            <v>0</v>
          </cell>
          <cell r="LZ183">
            <v>0</v>
          </cell>
          <cell r="MA183">
            <v>0</v>
          </cell>
          <cell r="MB183">
            <v>0</v>
          </cell>
          <cell r="MC183">
            <v>0</v>
          </cell>
          <cell r="MD183">
            <v>0</v>
          </cell>
          <cell r="MG183">
            <v>0</v>
          </cell>
          <cell r="MH183">
            <v>0</v>
          </cell>
          <cell r="MI183">
            <v>0</v>
          </cell>
          <cell r="MJ183">
            <v>0</v>
          </cell>
          <cell r="MK183">
            <v>0</v>
          </cell>
          <cell r="ML183">
            <v>0</v>
          </cell>
          <cell r="MM183">
            <v>0</v>
          </cell>
          <cell r="MN183">
            <v>0</v>
          </cell>
          <cell r="MO183">
            <v>1</v>
          </cell>
          <cell r="MP183">
            <v>0</v>
          </cell>
          <cell r="MQ183">
            <v>0</v>
          </cell>
          <cell r="MR183">
            <v>0</v>
          </cell>
          <cell r="MS183">
            <v>0</v>
          </cell>
          <cell r="MT183">
            <v>0</v>
          </cell>
          <cell r="MU183">
            <v>0</v>
          </cell>
          <cell r="NH183">
            <v>1</v>
          </cell>
          <cell r="NN183">
            <v>2.6</v>
          </cell>
          <cell r="QR183">
            <v>21</v>
          </cell>
          <cell r="QS183">
            <v>29</v>
          </cell>
        </row>
        <row r="184">
          <cell r="F184" t="str">
            <v>Oui</v>
          </cell>
          <cell r="I184">
            <v>0</v>
          </cell>
          <cell r="AM184">
            <v>45200</v>
          </cell>
          <cell r="AN184" t="str">
            <v>Oui</v>
          </cell>
          <cell r="AQ184" t="str">
            <v>Déplacé interne</v>
          </cell>
          <cell r="BE184">
            <v>0</v>
          </cell>
          <cell r="BF184">
            <v>0</v>
          </cell>
          <cell r="BH184">
            <v>2</v>
          </cell>
          <cell r="BI184">
            <v>1</v>
          </cell>
          <cell r="BK184">
            <v>0</v>
          </cell>
          <cell r="BL184">
            <v>4</v>
          </cell>
          <cell r="BN184">
            <v>0</v>
          </cell>
          <cell r="BO184">
            <v>2</v>
          </cell>
          <cell r="BQ184">
            <v>0</v>
          </cell>
          <cell r="BR184">
            <v>0</v>
          </cell>
          <cell r="CC184">
            <v>9</v>
          </cell>
          <cell r="CF184">
            <v>9</v>
          </cell>
          <cell r="DE184" t="str">
            <v>Autre (Préciser)</v>
          </cell>
          <cell r="DG184" t="str">
            <v>Non</v>
          </cell>
          <cell r="DI184" t="str">
            <v>Non</v>
          </cell>
          <cell r="DJ184" t="str">
            <v>Autre (préciser)</v>
          </cell>
          <cell r="DL184" t="str">
            <v>Non</v>
          </cell>
          <cell r="DO184">
            <v>0</v>
          </cell>
          <cell r="DP184">
            <v>0</v>
          </cell>
          <cell r="DQ184">
            <v>1</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F184">
            <v>0</v>
          </cell>
          <cell r="EI184">
            <v>1</v>
          </cell>
          <cell r="EJ184">
            <v>1</v>
          </cell>
          <cell r="EK184">
            <v>1</v>
          </cell>
          <cell r="EL184">
            <v>1</v>
          </cell>
          <cell r="FP184" t="str">
            <v>Dans un site spontané</v>
          </cell>
          <cell r="FR184" t="str">
            <v>Abri d'urgence (non-durable, construit à partir des matériaux disponibles en urgence)</v>
          </cell>
          <cell r="FU184" t="str">
            <v>Oui</v>
          </cell>
          <cell r="GE184" t="str">
            <v>Non</v>
          </cell>
          <cell r="GH184" t="str">
            <v>Source non-améliorée (c'est à dire non-protégée de l'extérieur, p.ex. puits creusé non-couvert/traditionnel, source naturelle non-aménagée, etc.)</v>
          </cell>
          <cell r="GK184" t="str">
            <v>Non</v>
          </cell>
          <cell r="GL184" t="str">
            <v>Non</v>
          </cell>
          <cell r="GM184" t="str">
            <v>Non</v>
          </cell>
          <cell r="GN184" t="str">
            <v>Non</v>
          </cell>
          <cell r="GO184" t="str">
            <v>Moins de 30 minutes</v>
          </cell>
          <cell r="GQ184">
            <v>0</v>
          </cell>
          <cell r="GR184">
            <v>0</v>
          </cell>
          <cell r="GS184">
            <v>0</v>
          </cell>
          <cell r="GT184">
            <v>0</v>
          </cell>
          <cell r="GU184">
            <v>0</v>
          </cell>
          <cell r="GV184">
            <v>0</v>
          </cell>
          <cell r="GW184">
            <v>0</v>
          </cell>
          <cell r="GX184">
            <v>0</v>
          </cell>
          <cell r="GY184">
            <v>0</v>
          </cell>
          <cell r="GZ184">
            <v>1</v>
          </cell>
          <cell r="HA184">
            <v>0</v>
          </cell>
          <cell r="HB184">
            <v>0</v>
          </cell>
          <cell r="HM184" t="str">
            <v>Non</v>
          </cell>
          <cell r="HO184" t="str">
            <v>Pas d'installation sanitaire/défécation à l'air libre</v>
          </cell>
          <cell r="HU184" t="str">
            <v>Reste à la maison / se soigne soi-même</v>
          </cell>
          <cell r="HW184" t="str">
            <v>Reste à la maison / se soigne soi-même</v>
          </cell>
          <cell r="HY184" t="str">
            <v>Entre 1 heure et 2 heures</v>
          </cell>
          <cell r="HZ184" t="str">
            <v>Non</v>
          </cell>
          <cell r="IB184" t="str">
            <v>Oui</v>
          </cell>
          <cell r="IC184" t="str">
            <v>Oui</v>
          </cell>
          <cell r="ID184" t="str">
            <v>Non</v>
          </cell>
          <cell r="IG184" t="str">
            <v>Non</v>
          </cell>
          <cell r="II184" t="str">
            <v>Non</v>
          </cell>
          <cell r="IO184">
            <v>1</v>
          </cell>
          <cell r="IP184">
            <v>0</v>
          </cell>
          <cell r="IQ184">
            <v>0</v>
          </cell>
          <cell r="IR184">
            <v>0</v>
          </cell>
          <cell r="IS184">
            <v>0</v>
          </cell>
          <cell r="IT184">
            <v>0</v>
          </cell>
          <cell r="IU184">
            <v>0</v>
          </cell>
          <cell r="IW184">
            <v>0</v>
          </cell>
          <cell r="IX184">
            <v>0</v>
          </cell>
          <cell r="IY184">
            <v>0</v>
          </cell>
          <cell r="IZ184">
            <v>0</v>
          </cell>
          <cell r="JA184">
            <v>0</v>
          </cell>
          <cell r="JB184">
            <v>1</v>
          </cell>
          <cell r="JC184">
            <v>0</v>
          </cell>
          <cell r="JE184">
            <v>0</v>
          </cell>
          <cell r="JF184">
            <v>1</v>
          </cell>
          <cell r="JG184">
            <v>0</v>
          </cell>
          <cell r="JH184">
            <v>0</v>
          </cell>
          <cell r="JI184">
            <v>0</v>
          </cell>
          <cell r="JJ184">
            <v>0</v>
          </cell>
          <cell r="JK184">
            <v>0</v>
          </cell>
          <cell r="JL184">
            <v>0</v>
          </cell>
          <cell r="JO184" t="str">
            <v>Moins de 1 heure</v>
          </cell>
          <cell r="JP184" t="str">
            <v>Non</v>
          </cell>
          <cell r="JT184" t="str">
            <v>Aucune</v>
          </cell>
          <cell r="JV184" t="str">
            <v>Pas de filles de cet âge dans le ménage</v>
          </cell>
          <cell r="JZ184" t="str">
            <v>Interruption suite à un déplacement / retour</v>
          </cell>
          <cell r="KD184">
            <v>1</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V184">
            <v>0</v>
          </cell>
          <cell r="KW184">
            <v>0</v>
          </cell>
          <cell r="KX184">
            <v>0</v>
          </cell>
          <cell r="KY184">
            <v>1</v>
          </cell>
          <cell r="KZ184">
            <v>0</v>
          </cell>
          <cell r="LA184">
            <v>1</v>
          </cell>
          <cell r="LD184">
            <v>0</v>
          </cell>
          <cell r="LE184">
            <v>1</v>
          </cell>
          <cell r="LG184">
            <v>0</v>
          </cell>
          <cell r="LH184">
            <v>0</v>
          </cell>
          <cell r="LI184">
            <v>0</v>
          </cell>
          <cell r="LJ184">
            <v>0</v>
          </cell>
          <cell r="LK184">
            <v>0</v>
          </cell>
          <cell r="LL184">
            <v>0</v>
          </cell>
          <cell r="LM184">
            <v>0</v>
          </cell>
          <cell r="LN184">
            <v>0</v>
          </cell>
          <cell r="LQ184">
            <v>0</v>
          </cell>
          <cell r="LR184">
            <v>0</v>
          </cell>
          <cell r="LS184">
            <v>0</v>
          </cell>
          <cell r="LT184">
            <v>0</v>
          </cell>
          <cell r="LU184">
            <v>0</v>
          </cell>
          <cell r="LV184">
            <v>0</v>
          </cell>
          <cell r="LW184">
            <v>0</v>
          </cell>
          <cell r="LX184">
            <v>1</v>
          </cell>
          <cell r="LY184">
            <v>0</v>
          </cell>
          <cell r="LZ184">
            <v>0</v>
          </cell>
          <cell r="MA184">
            <v>0</v>
          </cell>
          <cell r="MB184">
            <v>0</v>
          </cell>
          <cell r="MC184">
            <v>0</v>
          </cell>
          <cell r="MD184">
            <v>0</v>
          </cell>
          <cell r="MG184">
            <v>0</v>
          </cell>
          <cell r="MH184">
            <v>0</v>
          </cell>
          <cell r="MI184">
            <v>0</v>
          </cell>
          <cell r="MJ184">
            <v>0</v>
          </cell>
          <cell r="MK184">
            <v>0</v>
          </cell>
          <cell r="ML184">
            <v>0</v>
          </cell>
          <cell r="MM184">
            <v>0</v>
          </cell>
          <cell r="MN184">
            <v>0</v>
          </cell>
          <cell r="MO184">
            <v>1</v>
          </cell>
          <cell r="MP184">
            <v>0</v>
          </cell>
          <cell r="MQ184">
            <v>0</v>
          </cell>
          <cell r="MR184">
            <v>0</v>
          </cell>
          <cell r="MS184">
            <v>0</v>
          </cell>
          <cell r="MT184">
            <v>0</v>
          </cell>
          <cell r="MU184">
            <v>0</v>
          </cell>
          <cell r="NH184">
            <v>1</v>
          </cell>
          <cell r="NN184">
            <v>3.5</v>
          </cell>
          <cell r="QR184">
            <v>24</v>
          </cell>
          <cell r="QS184">
            <v>31</v>
          </cell>
        </row>
        <row r="185">
          <cell r="F185" t="str">
            <v>Oui</v>
          </cell>
          <cell r="I185">
            <v>0</v>
          </cell>
          <cell r="AM185">
            <v>44927</v>
          </cell>
          <cell r="AN185" t="str">
            <v>Oui</v>
          </cell>
          <cell r="AQ185" t="str">
            <v>Retourné</v>
          </cell>
          <cell r="AS185" t="str">
            <v>Non</v>
          </cell>
          <cell r="BE185">
            <v>0</v>
          </cell>
          <cell r="BF185">
            <v>0</v>
          </cell>
          <cell r="BH185">
            <v>1</v>
          </cell>
          <cell r="BI185">
            <v>0</v>
          </cell>
          <cell r="BK185">
            <v>1</v>
          </cell>
          <cell r="BL185">
            <v>4</v>
          </cell>
          <cell r="BN185">
            <v>0</v>
          </cell>
          <cell r="BO185">
            <v>1</v>
          </cell>
          <cell r="BQ185">
            <v>0</v>
          </cell>
          <cell r="BR185">
            <v>1</v>
          </cell>
          <cell r="CC185">
            <v>8</v>
          </cell>
          <cell r="CF185">
            <v>8</v>
          </cell>
          <cell r="DE185" t="str">
            <v>Travail journalier</v>
          </cell>
          <cell r="DG185" t="str">
            <v>Non</v>
          </cell>
          <cell r="DI185" t="str">
            <v>Non</v>
          </cell>
          <cell r="DJ185" t="str">
            <v>Autre (préciser)</v>
          </cell>
          <cell r="DL185" t="str">
            <v>Non</v>
          </cell>
          <cell r="DO185">
            <v>0</v>
          </cell>
          <cell r="DP185">
            <v>0</v>
          </cell>
          <cell r="DQ185">
            <v>0</v>
          </cell>
          <cell r="DR185">
            <v>0</v>
          </cell>
          <cell r="DS185">
            <v>1</v>
          </cell>
          <cell r="DT185">
            <v>0</v>
          </cell>
          <cell r="DU185">
            <v>0</v>
          </cell>
          <cell r="DV185">
            <v>0</v>
          </cell>
          <cell r="DW185">
            <v>0</v>
          </cell>
          <cell r="DX185">
            <v>0</v>
          </cell>
          <cell r="DY185">
            <v>0</v>
          </cell>
          <cell r="DZ185">
            <v>0</v>
          </cell>
          <cell r="EA185">
            <v>0</v>
          </cell>
          <cell r="EB185">
            <v>0</v>
          </cell>
          <cell r="EC185">
            <v>0</v>
          </cell>
          <cell r="ED185">
            <v>0</v>
          </cell>
          <cell r="EF185">
            <v>0</v>
          </cell>
          <cell r="EI185">
            <v>2</v>
          </cell>
          <cell r="EJ185">
            <v>2</v>
          </cell>
          <cell r="EK185">
            <v>2</v>
          </cell>
          <cell r="EL185">
            <v>2</v>
          </cell>
          <cell r="FP185" t="str">
            <v>Locataire (habite seul sur une parcelle qu'il loue)</v>
          </cell>
          <cell r="FR185" t="str">
            <v>Abri d'urgence (non-durable, construit à partir des matériaux disponibles en urgence)</v>
          </cell>
          <cell r="FU185" t="str">
            <v>Non</v>
          </cell>
          <cell r="GE185" t="str">
            <v>Ne se prononce pas</v>
          </cell>
          <cell r="GH185" t="str">
            <v>Source non-améliorée (c'est à dire non-protégée de l'extérieur, p.ex. puits creusé non-couvert/traditionnel, source naturelle non-aménagée, etc.)</v>
          </cell>
          <cell r="GK185" t="str">
            <v>Non</v>
          </cell>
          <cell r="GL185" t="str">
            <v>Non</v>
          </cell>
          <cell r="GM185" t="str">
            <v>Non</v>
          </cell>
          <cell r="GN185" t="str">
            <v>Non</v>
          </cell>
          <cell r="GO185" t="str">
            <v>De 31 minutes à 2 heures</v>
          </cell>
          <cell r="GQ185">
            <v>0</v>
          </cell>
          <cell r="GR185">
            <v>0</v>
          </cell>
          <cell r="GS185">
            <v>0</v>
          </cell>
          <cell r="GT185">
            <v>0</v>
          </cell>
          <cell r="GU185">
            <v>0</v>
          </cell>
          <cell r="GV185">
            <v>0</v>
          </cell>
          <cell r="GW185">
            <v>0</v>
          </cell>
          <cell r="GX185">
            <v>0</v>
          </cell>
          <cell r="GY185">
            <v>0</v>
          </cell>
          <cell r="GZ185">
            <v>1</v>
          </cell>
          <cell r="HA185">
            <v>0</v>
          </cell>
          <cell r="HB185">
            <v>0</v>
          </cell>
          <cell r="HM185" t="str">
            <v>Non</v>
          </cell>
          <cell r="HO185" t="str">
            <v>Pas d'installation sanitaire/défécation à l'air libre</v>
          </cell>
          <cell r="HU185" t="str">
            <v>Structure de santé (centre, clinique, hôpital, etc.)</v>
          </cell>
          <cell r="HW185" t="str">
            <v>Structure de santé (centre, clinique, hôpital, etc.)</v>
          </cell>
          <cell r="HY185" t="str">
            <v>Entre 1 heure et 2 heures</v>
          </cell>
          <cell r="HZ185" t="str">
            <v>Non</v>
          </cell>
          <cell r="IB185" t="str">
            <v>Oui</v>
          </cell>
          <cell r="IC185" t="str">
            <v>Oui</v>
          </cell>
          <cell r="ID185" t="str">
            <v>Oui</v>
          </cell>
          <cell r="IG185" t="str">
            <v>Non</v>
          </cell>
          <cell r="II185" t="str">
            <v>Oui</v>
          </cell>
          <cell r="IK185">
            <v>0</v>
          </cell>
          <cell r="IL185">
            <v>1</v>
          </cell>
          <cell r="IM185">
            <v>1</v>
          </cell>
          <cell r="IO185">
            <v>0</v>
          </cell>
          <cell r="IP185">
            <v>0</v>
          </cell>
          <cell r="IQ185">
            <v>0</v>
          </cell>
          <cell r="IR185">
            <v>0</v>
          </cell>
          <cell r="IS185">
            <v>0</v>
          </cell>
          <cell r="IT185">
            <v>1</v>
          </cell>
          <cell r="IU185">
            <v>0</v>
          </cell>
          <cell r="IW185">
            <v>0</v>
          </cell>
          <cell r="IX185">
            <v>0</v>
          </cell>
          <cell r="IY185">
            <v>0</v>
          </cell>
          <cell r="IZ185">
            <v>0</v>
          </cell>
          <cell r="JA185">
            <v>0</v>
          </cell>
          <cell r="JB185">
            <v>1</v>
          </cell>
          <cell r="JC185">
            <v>0</v>
          </cell>
          <cell r="JE185">
            <v>0</v>
          </cell>
          <cell r="JF185">
            <v>0</v>
          </cell>
          <cell r="JG185">
            <v>0</v>
          </cell>
          <cell r="JH185">
            <v>0</v>
          </cell>
          <cell r="JI185">
            <v>1</v>
          </cell>
          <cell r="JJ185">
            <v>0</v>
          </cell>
          <cell r="JK185">
            <v>0</v>
          </cell>
          <cell r="JL185">
            <v>0</v>
          </cell>
          <cell r="JO185" t="str">
            <v>Au moins une heure</v>
          </cell>
          <cell r="JP185" t="str">
            <v>Non</v>
          </cell>
          <cell r="JS185" t="str">
            <v>Tous</v>
          </cell>
          <cell r="JT185" t="str">
            <v>Certaines mais pas toutes</v>
          </cell>
          <cell r="JU185" t="str">
            <v>Pas de garçons de cet âge dans le ménage</v>
          </cell>
          <cell r="JV185" t="str">
            <v>Pas de filles de cet âge dans le ménage</v>
          </cell>
          <cell r="JZ185" t="str">
            <v>Manque de moyens pour payer l’école</v>
          </cell>
          <cell r="KD185">
            <v>1</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V185">
            <v>0</v>
          </cell>
          <cell r="KW185">
            <v>0</v>
          </cell>
          <cell r="KX185">
            <v>0</v>
          </cell>
          <cell r="KY185">
            <v>1</v>
          </cell>
          <cell r="KZ185">
            <v>0</v>
          </cell>
          <cell r="LA185">
            <v>1</v>
          </cell>
          <cell r="LD185">
            <v>0</v>
          </cell>
          <cell r="LE185">
            <v>1</v>
          </cell>
          <cell r="LG185">
            <v>0</v>
          </cell>
          <cell r="LH185">
            <v>0</v>
          </cell>
          <cell r="LI185">
            <v>0</v>
          </cell>
          <cell r="LJ185">
            <v>0</v>
          </cell>
          <cell r="LK185">
            <v>0</v>
          </cell>
          <cell r="LL185">
            <v>0</v>
          </cell>
          <cell r="LM185">
            <v>0</v>
          </cell>
          <cell r="LN185">
            <v>0</v>
          </cell>
          <cell r="LQ185">
            <v>0</v>
          </cell>
          <cell r="LR185">
            <v>0</v>
          </cell>
          <cell r="LS185">
            <v>0</v>
          </cell>
          <cell r="LT185">
            <v>0</v>
          </cell>
          <cell r="LU185">
            <v>0</v>
          </cell>
          <cell r="LV185">
            <v>0</v>
          </cell>
          <cell r="LW185">
            <v>0</v>
          </cell>
          <cell r="LX185">
            <v>1</v>
          </cell>
          <cell r="LY185">
            <v>0</v>
          </cell>
          <cell r="LZ185">
            <v>0</v>
          </cell>
          <cell r="MA185">
            <v>0</v>
          </cell>
          <cell r="MB185">
            <v>0</v>
          </cell>
          <cell r="MC185">
            <v>0</v>
          </cell>
          <cell r="MD185">
            <v>0</v>
          </cell>
          <cell r="MG185">
            <v>0</v>
          </cell>
          <cell r="MH185">
            <v>0</v>
          </cell>
          <cell r="MI185">
            <v>0</v>
          </cell>
          <cell r="MJ185">
            <v>0</v>
          </cell>
          <cell r="MK185">
            <v>0</v>
          </cell>
          <cell r="ML185">
            <v>0</v>
          </cell>
          <cell r="MM185">
            <v>0</v>
          </cell>
          <cell r="MN185">
            <v>0</v>
          </cell>
          <cell r="MO185">
            <v>1</v>
          </cell>
          <cell r="MP185">
            <v>0</v>
          </cell>
          <cell r="MQ185">
            <v>0</v>
          </cell>
          <cell r="MR185">
            <v>0</v>
          </cell>
          <cell r="MS185">
            <v>0</v>
          </cell>
          <cell r="MT185">
            <v>0</v>
          </cell>
          <cell r="MU185">
            <v>0</v>
          </cell>
          <cell r="NH185">
            <v>1</v>
          </cell>
          <cell r="NN185">
            <v>2.5</v>
          </cell>
          <cell r="QR185">
            <v>29</v>
          </cell>
          <cell r="QS185">
            <v>26</v>
          </cell>
        </row>
        <row r="186">
          <cell r="F186" t="str">
            <v>Oui</v>
          </cell>
          <cell r="I186">
            <v>0</v>
          </cell>
          <cell r="AM186">
            <v>45200</v>
          </cell>
          <cell r="AN186" t="str">
            <v>Oui</v>
          </cell>
          <cell r="AQ186" t="str">
            <v>Déplacé interne</v>
          </cell>
          <cell r="BE186">
            <v>0</v>
          </cell>
          <cell r="BF186">
            <v>0</v>
          </cell>
          <cell r="BH186">
            <v>0</v>
          </cell>
          <cell r="BI186">
            <v>2</v>
          </cell>
          <cell r="BK186">
            <v>0</v>
          </cell>
          <cell r="BL186">
            <v>0</v>
          </cell>
          <cell r="BN186">
            <v>1</v>
          </cell>
          <cell r="BO186">
            <v>1</v>
          </cell>
          <cell r="BQ186">
            <v>0</v>
          </cell>
          <cell r="BR186">
            <v>0</v>
          </cell>
          <cell r="CC186">
            <v>4</v>
          </cell>
          <cell r="CF186">
            <v>4</v>
          </cell>
          <cell r="DE186" t="str">
            <v>Travail journalier</v>
          </cell>
          <cell r="DG186" t="str">
            <v>Non</v>
          </cell>
          <cell r="DI186" t="str">
            <v>Non</v>
          </cell>
          <cell r="DJ186" t="str">
            <v>Autre (préciser)</v>
          </cell>
          <cell r="DL186" t="str">
            <v>Non</v>
          </cell>
          <cell r="DO186">
            <v>0</v>
          </cell>
          <cell r="DP186">
            <v>0</v>
          </cell>
          <cell r="DQ186">
            <v>1</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F186">
            <v>0</v>
          </cell>
          <cell r="EI186">
            <v>1</v>
          </cell>
          <cell r="EJ186">
            <v>1</v>
          </cell>
          <cell r="FP186" t="str">
            <v>Dans un site spontané</v>
          </cell>
          <cell r="FR186" t="str">
            <v>Abri d'urgence (non-durable, construit à partir des matériaux disponibles en urgence)</v>
          </cell>
          <cell r="FU186" t="str">
            <v>Oui</v>
          </cell>
          <cell r="GE186" t="str">
            <v>Non</v>
          </cell>
          <cell r="GH186" t="str">
            <v>Source non-améliorée (c'est à dire non-protégée de l'extérieur, p.ex. puits creusé non-couvert/traditionnel, source naturelle non-aménagée, etc.)</v>
          </cell>
          <cell r="GK186" t="str">
            <v>Non</v>
          </cell>
          <cell r="GL186" t="str">
            <v>Non</v>
          </cell>
          <cell r="GM186" t="str">
            <v>Non</v>
          </cell>
          <cell r="GN186" t="str">
            <v>Non</v>
          </cell>
          <cell r="GO186" t="str">
            <v>De 31 minutes à 2 heures</v>
          </cell>
          <cell r="GQ186">
            <v>0</v>
          </cell>
          <cell r="GR186">
            <v>0</v>
          </cell>
          <cell r="GS186">
            <v>0</v>
          </cell>
          <cell r="GT186">
            <v>0</v>
          </cell>
          <cell r="GU186">
            <v>0</v>
          </cell>
          <cell r="GV186">
            <v>0</v>
          </cell>
          <cell r="GW186">
            <v>0</v>
          </cell>
          <cell r="GX186">
            <v>0</v>
          </cell>
          <cell r="GY186">
            <v>0</v>
          </cell>
          <cell r="GZ186">
            <v>1</v>
          </cell>
          <cell r="HA186">
            <v>0</v>
          </cell>
          <cell r="HB186">
            <v>0</v>
          </cell>
          <cell r="HM186" t="str">
            <v>Non</v>
          </cell>
          <cell r="HO186" t="str">
            <v>Pas d'installation sanitaire/défécation à l'air libre</v>
          </cell>
          <cell r="HU186" t="str">
            <v>Reste à la maison / se soigne soi-même</v>
          </cell>
          <cell r="HW186" t="str">
            <v>Reste à la maison / se soigne soi-même</v>
          </cell>
          <cell r="HY186" t="str">
            <v>Entre 1 heure et 2 heures</v>
          </cell>
          <cell r="HZ186" t="str">
            <v>Non</v>
          </cell>
          <cell r="IB186" t="str">
            <v>Oui</v>
          </cell>
          <cell r="IC186" t="str">
            <v>Oui</v>
          </cell>
          <cell r="ID186" t="str">
            <v>Non</v>
          </cell>
          <cell r="IG186" t="str">
            <v>Non</v>
          </cell>
          <cell r="II186" t="str">
            <v>Non</v>
          </cell>
          <cell r="IO186">
            <v>0</v>
          </cell>
          <cell r="IP186">
            <v>0</v>
          </cell>
          <cell r="IQ186">
            <v>0</v>
          </cell>
          <cell r="IR186">
            <v>0</v>
          </cell>
          <cell r="IS186">
            <v>0</v>
          </cell>
          <cell r="IT186">
            <v>1</v>
          </cell>
          <cell r="IU186">
            <v>0</v>
          </cell>
          <cell r="IW186">
            <v>0</v>
          </cell>
          <cell r="IX186">
            <v>0</v>
          </cell>
          <cell r="IY186">
            <v>0</v>
          </cell>
          <cell r="IZ186">
            <v>0</v>
          </cell>
          <cell r="JA186">
            <v>0</v>
          </cell>
          <cell r="JB186">
            <v>1</v>
          </cell>
          <cell r="JC186">
            <v>0</v>
          </cell>
          <cell r="JE186">
            <v>1</v>
          </cell>
          <cell r="JF186">
            <v>0</v>
          </cell>
          <cell r="JG186">
            <v>0</v>
          </cell>
          <cell r="JH186">
            <v>0</v>
          </cell>
          <cell r="JI186">
            <v>0</v>
          </cell>
          <cell r="JJ186">
            <v>0</v>
          </cell>
          <cell r="JK186">
            <v>0</v>
          </cell>
          <cell r="JL186">
            <v>0</v>
          </cell>
          <cell r="JO186" t="str">
            <v>Au moins une heure</v>
          </cell>
          <cell r="JP186" t="str">
            <v>Non</v>
          </cell>
          <cell r="KD186">
            <v>1</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V186">
            <v>0</v>
          </cell>
          <cell r="KW186">
            <v>0</v>
          </cell>
          <cell r="KX186">
            <v>0</v>
          </cell>
          <cell r="KY186">
            <v>1</v>
          </cell>
          <cell r="KZ186">
            <v>0</v>
          </cell>
          <cell r="LA186">
            <v>1</v>
          </cell>
          <cell r="LD186">
            <v>0</v>
          </cell>
          <cell r="LE186">
            <v>1</v>
          </cell>
          <cell r="LG186">
            <v>0</v>
          </cell>
          <cell r="LH186">
            <v>0</v>
          </cell>
          <cell r="LI186">
            <v>0</v>
          </cell>
          <cell r="LJ186">
            <v>0</v>
          </cell>
          <cell r="LK186">
            <v>0</v>
          </cell>
          <cell r="LL186">
            <v>0</v>
          </cell>
          <cell r="LM186">
            <v>0</v>
          </cell>
          <cell r="LN186">
            <v>0</v>
          </cell>
          <cell r="LQ186">
            <v>0</v>
          </cell>
          <cell r="LR186">
            <v>0</v>
          </cell>
          <cell r="LS186">
            <v>0</v>
          </cell>
          <cell r="LT186">
            <v>0</v>
          </cell>
          <cell r="LU186">
            <v>0</v>
          </cell>
          <cell r="LV186">
            <v>0</v>
          </cell>
          <cell r="LW186">
            <v>0</v>
          </cell>
          <cell r="LX186">
            <v>1</v>
          </cell>
          <cell r="LY186">
            <v>0</v>
          </cell>
          <cell r="LZ186">
            <v>0</v>
          </cell>
          <cell r="MA186">
            <v>0</v>
          </cell>
          <cell r="MB186">
            <v>0</v>
          </cell>
          <cell r="MC186">
            <v>0</v>
          </cell>
          <cell r="MD186">
            <v>0</v>
          </cell>
          <cell r="MG186">
            <v>0</v>
          </cell>
          <cell r="MH186">
            <v>0</v>
          </cell>
          <cell r="MI186">
            <v>0</v>
          </cell>
          <cell r="MJ186">
            <v>0</v>
          </cell>
          <cell r="MK186">
            <v>0</v>
          </cell>
          <cell r="ML186">
            <v>0</v>
          </cell>
          <cell r="MM186">
            <v>0</v>
          </cell>
          <cell r="MN186">
            <v>0</v>
          </cell>
          <cell r="MO186">
            <v>1</v>
          </cell>
          <cell r="MP186">
            <v>0</v>
          </cell>
          <cell r="MQ186">
            <v>0</v>
          </cell>
          <cell r="MR186">
            <v>0</v>
          </cell>
          <cell r="MS186">
            <v>0</v>
          </cell>
          <cell r="MT186">
            <v>0</v>
          </cell>
          <cell r="MU186">
            <v>0</v>
          </cell>
          <cell r="NH186">
            <v>1</v>
          </cell>
          <cell r="NN186">
            <v>1.9</v>
          </cell>
          <cell r="QR186">
            <v>23</v>
          </cell>
          <cell r="QS186">
            <v>33</v>
          </cell>
        </row>
        <row r="187">
          <cell r="F187" t="str">
            <v>Oui</v>
          </cell>
          <cell r="I187">
            <v>0</v>
          </cell>
          <cell r="AM187">
            <v>45078</v>
          </cell>
          <cell r="AN187" t="str">
            <v>Oui</v>
          </cell>
          <cell r="AQ187" t="str">
            <v>Déplacé interne</v>
          </cell>
          <cell r="BE187">
            <v>0</v>
          </cell>
          <cell r="BF187">
            <v>0</v>
          </cell>
          <cell r="BH187">
            <v>0</v>
          </cell>
          <cell r="BI187">
            <v>2</v>
          </cell>
          <cell r="BK187">
            <v>0</v>
          </cell>
          <cell r="BL187">
            <v>1</v>
          </cell>
          <cell r="BN187">
            <v>1</v>
          </cell>
          <cell r="BO187">
            <v>1</v>
          </cell>
          <cell r="BQ187">
            <v>0</v>
          </cell>
          <cell r="BR187">
            <v>0</v>
          </cell>
          <cell r="CC187">
            <v>5</v>
          </cell>
          <cell r="CF187">
            <v>5</v>
          </cell>
          <cell r="DE187" t="str">
            <v>Travail journalier</v>
          </cell>
          <cell r="DG187" t="str">
            <v>Non</v>
          </cell>
          <cell r="DI187" t="str">
            <v>Non</v>
          </cell>
          <cell r="DJ187" t="str">
            <v>Autre (préciser)</v>
          </cell>
          <cell r="DL187" t="str">
            <v>Non</v>
          </cell>
          <cell r="DO187">
            <v>0</v>
          </cell>
          <cell r="DP187">
            <v>0</v>
          </cell>
          <cell r="DQ187">
            <v>0</v>
          </cell>
          <cell r="DR187">
            <v>0</v>
          </cell>
          <cell r="DS187">
            <v>1</v>
          </cell>
          <cell r="DT187">
            <v>0</v>
          </cell>
          <cell r="DU187">
            <v>0</v>
          </cell>
          <cell r="DV187">
            <v>0</v>
          </cell>
          <cell r="DW187">
            <v>0</v>
          </cell>
          <cell r="DX187">
            <v>0</v>
          </cell>
          <cell r="DY187">
            <v>0</v>
          </cell>
          <cell r="DZ187">
            <v>0</v>
          </cell>
          <cell r="EA187">
            <v>0</v>
          </cell>
          <cell r="EB187">
            <v>0</v>
          </cell>
          <cell r="EC187">
            <v>0</v>
          </cell>
          <cell r="ED187">
            <v>0</v>
          </cell>
          <cell r="EF187">
            <v>0</v>
          </cell>
          <cell r="EI187">
            <v>1</v>
          </cell>
          <cell r="EJ187">
            <v>1</v>
          </cell>
          <cell r="EK187">
            <v>1</v>
          </cell>
          <cell r="EL187">
            <v>1</v>
          </cell>
          <cell r="FP187" t="str">
            <v>En famille d'accueil</v>
          </cell>
          <cell r="FR187" t="str">
            <v>Abri d'urgence (non-durable, construit à partir des matériaux disponibles en urgence)</v>
          </cell>
          <cell r="FU187" t="str">
            <v>Non</v>
          </cell>
          <cell r="GE187" t="str">
            <v>Non</v>
          </cell>
          <cell r="GH187" t="str">
            <v>Source non-améliorée (c'est à dire non-protégée de l'extérieur, p.ex. puits creusé non-couvert/traditionnel, source naturelle non-aménagée, etc.)</v>
          </cell>
          <cell r="GK187" t="str">
            <v>Non</v>
          </cell>
          <cell r="GL187" t="str">
            <v>Non</v>
          </cell>
          <cell r="GM187" t="str">
            <v>Non</v>
          </cell>
          <cell r="GN187" t="str">
            <v>Non</v>
          </cell>
          <cell r="GO187" t="str">
            <v>Moins de 30 minutes</v>
          </cell>
          <cell r="GQ187">
            <v>0</v>
          </cell>
          <cell r="GR187">
            <v>0</v>
          </cell>
          <cell r="GS187">
            <v>0</v>
          </cell>
          <cell r="GT187">
            <v>0</v>
          </cell>
          <cell r="GU187">
            <v>0</v>
          </cell>
          <cell r="GV187">
            <v>0</v>
          </cell>
          <cell r="GW187">
            <v>1</v>
          </cell>
          <cell r="GX187">
            <v>0</v>
          </cell>
          <cell r="GY187">
            <v>1</v>
          </cell>
          <cell r="GZ187">
            <v>0</v>
          </cell>
          <cell r="HA187">
            <v>0</v>
          </cell>
          <cell r="HB187">
            <v>0</v>
          </cell>
          <cell r="HM187" t="str">
            <v>Non</v>
          </cell>
          <cell r="HO187" t="str">
            <v>Pas d'installation sanitaire/défécation à l'air libre</v>
          </cell>
          <cell r="HU187" t="str">
            <v>Structure de santé (centre, clinique, hôpital, etc.)</v>
          </cell>
          <cell r="HW187" t="str">
            <v>Structure de santé (centre, clinique, hôpital, etc.)</v>
          </cell>
          <cell r="HY187" t="str">
            <v>Entre 1 heure et 2 heures</v>
          </cell>
          <cell r="HZ187" t="str">
            <v>Non</v>
          </cell>
          <cell r="IB187" t="str">
            <v>Oui</v>
          </cell>
          <cell r="IC187" t="str">
            <v>Oui</v>
          </cell>
          <cell r="ID187" t="str">
            <v>Oui</v>
          </cell>
          <cell r="IG187" t="str">
            <v>Non</v>
          </cell>
          <cell r="II187" t="str">
            <v>Non</v>
          </cell>
          <cell r="IO187">
            <v>0</v>
          </cell>
          <cell r="IP187">
            <v>0</v>
          </cell>
          <cell r="IQ187">
            <v>0</v>
          </cell>
          <cell r="IR187">
            <v>0</v>
          </cell>
          <cell r="IS187">
            <v>0</v>
          </cell>
          <cell r="IT187">
            <v>1</v>
          </cell>
          <cell r="IU187">
            <v>0</v>
          </cell>
          <cell r="IW187">
            <v>0</v>
          </cell>
          <cell r="IX187">
            <v>0</v>
          </cell>
          <cell r="IY187">
            <v>0</v>
          </cell>
          <cell r="IZ187">
            <v>0</v>
          </cell>
          <cell r="JA187">
            <v>0</v>
          </cell>
          <cell r="JB187">
            <v>1</v>
          </cell>
          <cell r="JC187">
            <v>0</v>
          </cell>
          <cell r="JE187">
            <v>1</v>
          </cell>
          <cell r="JF187">
            <v>0</v>
          </cell>
          <cell r="JG187">
            <v>0</v>
          </cell>
          <cell r="JH187">
            <v>0</v>
          </cell>
          <cell r="JI187">
            <v>0</v>
          </cell>
          <cell r="JJ187">
            <v>0</v>
          </cell>
          <cell r="JK187">
            <v>0</v>
          </cell>
          <cell r="JL187">
            <v>0</v>
          </cell>
          <cell r="JO187" t="str">
            <v>Moins de 1 heure</v>
          </cell>
          <cell r="JP187" t="str">
            <v>Non</v>
          </cell>
          <cell r="JT187" t="str">
            <v>Pas de filles de cet âge dans le ménage</v>
          </cell>
          <cell r="JV187" t="str">
            <v>Pas de filles de cet âge dans le ménage</v>
          </cell>
          <cell r="KD187">
            <v>1</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V187">
            <v>0</v>
          </cell>
          <cell r="KW187">
            <v>0</v>
          </cell>
          <cell r="KX187">
            <v>0</v>
          </cell>
          <cell r="KY187">
            <v>1</v>
          </cell>
          <cell r="KZ187">
            <v>0</v>
          </cell>
          <cell r="LA187">
            <v>1</v>
          </cell>
          <cell r="LD187">
            <v>0</v>
          </cell>
          <cell r="LE187">
            <v>1</v>
          </cell>
          <cell r="LG187">
            <v>0</v>
          </cell>
          <cell r="LH187">
            <v>0</v>
          </cell>
          <cell r="LI187">
            <v>0</v>
          </cell>
          <cell r="LJ187">
            <v>0</v>
          </cell>
          <cell r="LK187">
            <v>0</v>
          </cell>
          <cell r="LL187">
            <v>0</v>
          </cell>
          <cell r="LM187">
            <v>0</v>
          </cell>
          <cell r="LN187">
            <v>0</v>
          </cell>
          <cell r="LQ187">
            <v>0</v>
          </cell>
          <cell r="LR187">
            <v>0</v>
          </cell>
          <cell r="LS187">
            <v>0</v>
          </cell>
          <cell r="LT187">
            <v>0</v>
          </cell>
          <cell r="LU187">
            <v>0</v>
          </cell>
          <cell r="LV187">
            <v>0</v>
          </cell>
          <cell r="LW187">
            <v>0</v>
          </cell>
          <cell r="LX187">
            <v>1</v>
          </cell>
          <cell r="LY187">
            <v>0</v>
          </cell>
          <cell r="LZ187">
            <v>0</v>
          </cell>
          <cell r="MA187">
            <v>0</v>
          </cell>
          <cell r="MB187">
            <v>0</v>
          </cell>
          <cell r="MC187">
            <v>0</v>
          </cell>
          <cell r="MD187">
            <v>0</v>
          </cell>
          <cell r="MG187">
            <v>0</v>
          </cell>
          <cell r="MH187">
            <v>0</v>
          </cell>
          <cell r="MI187">
            <v>0</v>
          </cell>
          <cell r="MJ187">
            <v>0</v>
          </cell>
          <cell r="MK187">
            <v>0</v>
          </cell>
          <cell r="ML187">
            <v>0</v>
          </cell>
          <cell r="MM187">
            <v>0</v>
          </cell>
          <cell r="MN187">
            <v>0</v>
          </cell>
          <cell r="MO187">
            <v>1</v>
          </cell>
          <cell r="MP187">
            <v>0</v>
          </cell>
          <cell r="MQ187">
            <v>0</v>
          </cell>
          <cell r="MR187">
            <v>0</v>
          </cell>
          <cell r="MS187">
            <v>0</v>
          </cell>
          <cell r="MT187">
            <v>0</v>
          </cell>
          <cell r="MU187">
            <v>0</v>
          </cell>
          <cell r="NH187">
            <v>1</v>
          </cell>
          <cell r="NN187">
            <v>2.4</v>
          </cell>
          <cell r="QR187">
            <v>16</v>
          </cell>
          <cell r="QS187">
            <v>29</v>
          </cell>
        </row>
        <row r="188">
          <cell r="F188" t="str">
            <v>Oui</v>
          </cell>
          <cell r="I188">
            <v>0</v>
          </cell>
          <cell r="AM188">
            <v>45108</v>
          </cell>
          <cell r="AN188" t="str">
            <v>Oui</v>
          </cell>
          <cell r="AQ188" t="str">
            <v>Déplacé interne</v>
          </cell>
          <cell r="BE188">
            <v>0</v>
          </cell>
          <cell r="BF188">
            <v>0</v>
          </cell>
          <cell r="BH188">
            <v>0</v>
          </cell>
          <cell r="BI188">
            <v>1</v>
          </cell>
          <cell r="BK188">
            <v>2</v>
          </cell>
          <cell r="BL188">
            <v>4</v>
          </cell>
          <cell r="BN188">
            <v>1</v>
          </cell>
          <cell r="BO188">
            <v>2</v>
          </cell>
          <cell r="BQ188">
            <v>0</v>
          </cell>
          <cell r="BR188">
            <v>0</v>
          </cell>
          <cell r="CC188">
            <v>10</v>
          </cell>
          <cell r="CF188">
            <v>10</v>
          </cell>
          <cell r="DE188" t="str">
            <v>Travail journalier</v>
          </cell>
          <cell r="DG188" t="str">
            <v>Non</v>
          </cell>
          <cell r="DI188" t="str">
            <v>Non</v>
          </cell>
          <cell r="DJ188" t="str">
            <v>Autre (préciser)</v>
          </cell>
          <cell r="DL188" t="str">
            <v>Non</v>
          </cell>
          <cell r="DO188">
            <v>0</v>
          </cell>
          <cell r="DP188">
            <v>0</v>
          </cell>
          <cell r="DQ188">
            <v>0</v>
          </cell>
          <cell r="DR188">
            <v>0</v>
          </cell>
          <cell r="DS188">
            <v>1</v>
          </cell>
          <cell r="DT188">
            <v>0</v>
          </cell>
          <cell r="DU188">
            <v>0</v>
          </cell>
          <cell r="DV188">
            <v>0</v>
          </cell>
          <cell r="DW188">
            <v>0</v>
          </cell>
          <cell r="DX188">
            <v>0</v>
          </cell>
          <cell r="DY188">
            <v>0</v>
          </cell>
          <cell r="DZ188">
            <v>0</v>
          </cell>
          <cell r="EA188">
            <v>0</v>
          </cell>
          <cell r="EB188">
            <v>0</v>
          </cell>
          <cell r="EC188">
            <v>0</v>
          </cell>
          <cell r="ED188">
            <v>0</v>
          </cell>
          <cell r="EF188">
            <v>0</v>
          </cell>
          <cell r="EI188">
            <v>1</v>
          </cell>
          <cell r="EJ188">
            <v>1</v>
          </cell>
          <cell r="EK188">
            <v>2</v>
          </cell>
          <cell r="EL188">
            <v>2</v>
          </cell>
          <cell r="FP188" t="str">
            <v>En famille d'accueil</v>
          </cell>
          <cell r="FR188" t="str">
            <v>Abri d'urgence (non-durable, construit à partir des matériaux disponibles en urgence)</v>
          </cell>
          <cell r="FU188" t="str">
            <v>Non</v>
          </cell>
          <cell r="GE188" t="str">
            <v>Non</v>
          </cell>
          <cell r="GH188" t="str">
            <v>Source non-améliorée (c'est à dire non-protégée de l'extérieur, p.ex. puits creusé non-couvert/traditionnel, source naturelle non-aménagée, etc.)</v>
          </cell>
          <cell r="GK188" t="str">
            <v>Non</v>
          </cell>
          <cell r="GL188" t="str">
            <v>Non</v>
          </cell>
          <cell r="GM188" t="str">
            <v>Non</v>
          </cell>
          <cell r="GN188" t="str">
            <v>Non</v>
          </cell>
          <cell r="GO188" t="str">
            <v>Moins de 30 minutes</v>
          </cell>
          <cell r="GQ188">
            <v>0</v>
          </cell>
          <cell r="GR188">
            <v>0</v>
          </cell>
          <cell r="GS188">
            <v>0</v>
          </cell>
          <cell r="GT188">
            <v>0</v>
          </cell>
          <cell r="GU188">
            <v>0</v>
          </cell>
          <cell r="GV188">
            <v>0</v>
          </cell>
          <cell r="GW188">
            <v>1</v>
          </cell>
          <cell r="GX188">
            <v>0</v>
          </cell>
          <cell r="GY188">
            <v>1</v>
          </cell>
          <cell r="GZ188">
            <v>0</v>
          </cell>
          <cell r="HA188">
            <v>0</v>
          </cell>
          <cell r="HB188">
            <v>0</v>
          </cell>
          <cell r="HM188" t="str">
            <v>Non</v>
          </cell>
          <cell r="HO188" t="str">
            <v>Installation sanitaire non-améliorée (c’est-à-dire qui n'empêchent pas le contact extérieur avec les excréments, p.ex. latrine à fosse ouverte/sans dalle, latrines traditionnelles, etc.)</v>
          </cell>
          <cell r="HQ188" t="str">
            <v>Non</v>
          </cell>
          <cell r="HR188" t="str">
            <v>Non</v>
          </cell>
          <cell r="HU188" t="str">
            <v>Structure de santé (centre, clinique, hôpital, etc.)</v>
          </cell>
          <cell r="HW188" t="str">
            <v>Structure de santé (centre, clinique, hôpital, etc.)</v>
          </cell>
          <cell r="HY188" t="str">
            <v>Entre 1 heure et 2 heures</v>
          </cell>
          <cell r="HZ188" t="str">
            <v>Non</v>
          </cell>
          <cell r="IB188" t="str">
            <v>Non</v>
          </cell>
          <cell r="IC188" t="str">
            <v>Oui</v>
          </cell>
          <cell r="ID188" t="str">
            <v>Oui</v>
          </cell>
          <cell r="IG188" t="str">
            <v>Non</v>
          </cell>
          <cell r="II188" t="str">
            <v>Non</v>
          </cell>
          <cell r="IO188">
            <v>0</v>
          </cell>
          <cell r="IP188">
            <v>0</v>
          </cell>
          <cell r="IQ188">
            <v>0</v>
          </cell>
          <cell r="IR188">
            <v>0</v>
          </cell>
          <cell r="IS188">
            <v>0</v>
          </cell>
          <cell r="IT188">
            <v>1</v>
          </cell>
          <cell r="IU188">
            <v>0</v>
          </cell>
          <cell r="IW188">
            <v>0</v>
          </cell>
          <cell r="IX188">
            <v>0</v>
          </cell>
          <cell r="IY188">
            <v>0</v>
          </cell>
          <cell r="IZ188">
            <v>0</v>
          </cell>
          <cell r="JA188">
            <v>0</v>
          </cell>
          <cell r="JB188">
            <v>1</v>
          </cell>
          <cell r="JC188">
            <v>0</v>
          </cell>
          <cell r="JE188">
            <v>1</v>
          </cell>
          <cell r="JF188">
            <v>0</v>
          </cell>
          <cell r="JG188">
            <v>0</v>
          </cell>
          <cell r="JH188">
            <v>0</v>
          </cell>
          <cell r="JI188">
            <v>0</v>
          </cell>
          <cell r="JJ188">
            <v>0</v>
          </cell>
          <cell r="JK188">
            <v>0</v>
          </cell>
          <cell r="JL188">
            <v>0</v>
          </cell>
          <cell r="JO188" t="str">
            <v>Au moins une heure</v>
          </cell>
          <cell r="JP188" t="str">
            <v>Non</v>
          </cell>
          <cell r="JS188" t="str">
            <v>Aucun</v>
          </cell>
          <cell r="JT188" t="str">
            <v>Aucune</v>
          </cell>
          <cell r="JU188" t="str">
            <v>Pas de garçons de cet âge dans le ménage</v>
          </cell>
          <cell r="JV188" t="str">
            <v>Pas de filles de cet âge dans le ménage</v>
          </cell>
          <cell r="JZ188" t="str">
            <v>Interruption suite à un déplacement / retour</v>
          </cell>
          <cell r="KD188">
            <v>1</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V188">
            <v>1</v>
          </cell>
          <cell r="KW188">
            <v>0</v>
          </cell>
          <cell r="KX188">
            <v>0</v>
          </cell>
          <cell r="KY188">
            <v>1</v>
          </cell>
          <cell r="KZ188">
            <v>0</v>
          </cell>
          <cell r="LA188">
            <v>1</v>
          </cell>
          <cell r="LD188">
            <v>0</v>
          </cell>
          <cell r="LE188">
            <v>1</v>
          </cell>
          <cell r="LG188">
            <v>0</v>
          </cell>
          <cell r="LH188">
            <v>0</v>
          </cell>
          <cell r="LI188">
            <v>0</v>
          </cell>
          <cell r="LJ188">
            <v>0</v>
          </cell>
          <cell r="LK188">
            <v>0</v>
          </cell>
          <cell r="LL188">
            <v>0</v>
          </cell>
          <cell r="LM188">
            <v>0</v>
          </cell>
          <cell r="LN188">
            <v>0</v>
          </cell>
          <cell r="LQ188">
            <v>0</v>
          </cell>
          <cell r="LR188">
            <v>0</v>
          </cell>
          <cell r="LS188">
            <v>0</v>
          </cell>
          <cell r="LT188">
            <v>0</v>
          </cell>
          <cell r="LU188">
            <v>0</v>
          </cell>
          <cell r="LV188">
            <v>0</v>
          </cell>
          <cell r="LW188">
            <v>0</v>
          </cell>
          <cell r="LX188">
            <v>1</v>
          </cell>
          <cell r="LY188">
            <v>0</v>
          </cell>
          <cell r="LZ188">
            <v>0</v>
          </cell>
          <cell r="MA188">
            <v>0</v>
          </cell>
          <cell r="MB188">
            <v>0</v>
          </cell>
          <cell r="MC188">
            <v>0</v>
          </cell>
          <cell r="MD188">
            <v>0</v>
          </cell>
          <cell r="MG188">
            <v>0</v>
          </cell>
          <cell r="MH188">
            <v>0</v>
          </cell>
          <cell r="MI188">
            <v>0</v>
          </cell>
          <cell r="MJ188">
            <v>0</v>
          </cell>
          <cell r="MK188">
            <v>0</v>
          </cell>
          <cell r="ML188">
            <v>0</v>
          </cell>
          <cell r="MM188">
            <v>0</v>
          </cell>
          <cell r="MN188">
            <v>1</v>
          </cell>
          <cell r="MO188">
            <v>1</v>
          </cell>
          <cell r="MP188">
            <v>0</v>
          </cell>
          <cell r="MQ188">
            <v>0</v>
          </cell>
          <cell r="MR188">
            <v>0</v>
          </cell>
          <cell r="MS188">
            <v>0</v>
          </cell>
          <cell r="MT188">
            <v>0</v>
          </cell>
          <cell r="MU188">
            <v>0</v>
          </cell>
          <cell r="NH188">
            <v>1</v>
          </cell>
          <cell r="NN188">
            <v>2.7</v>
          </cell>
          <cell r="QR188">
            <v>23</v>
          </cell>
          <cell r="QS188">
            <v>28</v>
          </cell>
        </row>
        <row r="189">
          <cell r="F189" t="str">
            <v>Oui</v>
          </cell>
          <cell r="I189">
            <v>0</v>
          </cell>
          <cell r="AM189">
            <v>45108</v>
          </cell>
          <cell r="AN189" t="str">
            <v>Oui</v>
          </cell>
          <cell r="AQ189" t="str">
            <v>Déplacé interne</v>
          </cell>
          <cell r="BE189">
            <v>0</v>
          </cell>
          <cell r="BF189">
            <v>0</v>
          </cell>
          <cell r="BH189">
            <v>1</v>
          </cell>
          <cell r="BI189">
            <v>1</v>
          </cell>
          <cell r="BK189">
            <v>2</v>
          </cell>
          <cell r="BL189">
            <v>2</v>
          </cell>
          <cell r="BN189">
            <v>1</v>
          </cell>
          <cell r="BO189">
            <v>1</v>
          </cell>
          <cell r="BQ189">
            <v>0</v>
          </cell>
          <cell r="BR189">
            <v>0</v>
          </cell>
          <cell r="CC189">
            <v>8</v>
          </cell>
          <cell r="CF189">
            <v>8</v>
          </cell>
          <cell r="DE189" t="str">
            <v>Travail journalier</v>
          </cell>
          <cell r="DG189" t="str">
            <v>Non</v>
          </cell>
          <cell r="DI189" t="str">
            <v>Non</v>
          </cell>
          <cell r="DJ189" t="str">
            <v>Autre (préciser)</v>
          </cell>
          <cell r="DL189" t="str">
            <v>Non</v>
          </cell>
          <cell r="DO189">
            <v>0</v>
          </cell>
          <cell r="DP189">
            <v>0</v>
          </cell>
          <cell r="DQ189">
            <v>0</v>
          </cell>
          <cell r="DR189">
            <v>0</v>
          </cell>
          <cell r="DS189">
            <v>1</v>
          </cell>
          <cell r="DT189">
            <v>0</v>
          </cell>
          <cell r="DU189">
            <v>0</v>
          </cell>
          <cell r="DV189">
            <v>0</v>
          </cell>
          <cell r="DW189">
            <v>0</v>
          </cell>
          <cell r="DX189">
            <v>0</v>
          </cell>
          <cell r="DY189">
            <v>0</v>
          </cell>
          <cell r="DZ189">
            <v>0</v>
          </cell>
          <cell r="EA189">
            <v>0</v>
          </cell>
          <cell r="EB189">
            <v>0</v>
          </cell>
          <cell r="EC189">
            <v>0</v>
          </cell>
          <cell r="ED189">
            <v>0</v>
          </cell>
          <cell r="EF189">
            <v>0</v>
          </cell>
          <cell r="EI189">
            <v>1</v>
          </cell>
          <cell r="EJ189">
            <v>1</v>
          </cell>
          <cell r="EK189">
            <v>2</v>
          </cell>
          <cell r="EL189">
            <v>2</v>
          </cell>
          <cell r="FP189" t="str">
            <v>En famille d'accueil</v>
          </cell>
          <cell r="FR189" t="str">
            <v>Abri d'urgence (non-durable, construit à partir des matériaux disponibles en urgence)</v>
          </cell>
          <cell r="FU189" t="str">
            <v>Non</v>
          </cell>
          <cell r="GE189" t="str">
            <v>Non</v>
          </cell>
          <cell r="GH189" t="str">
            <v>Source non-améliorée (c'est à dire non-protégée de l'extérieur, p.ex. puits creusé non-couvert/traditionnel, source naturelle non-aménagée, etc.)</v>
          </cell>
          <cell r="GK189" t="str">
            <v>Non</v>
          </cell>
          <cell r="GL189" t="str">
            <v>Non</v>
          </cell>
          <cell r="GM189" t="str">
            <v>Non</v>
          </cell>
          <cell r="GN189" t="str">
            <v>Non</v>
          </cell>
          <cell r="GO189" t="str">
            <v>Moins de 30 minutes</v>
          </cell>
          <cell r="GQ189">
            <v>0</v>
          </cell>
          <cell r="GR189">
            <v>0</v>
          </cell>
          <cell r="GS189">
            <v>0</v>
          </cell>
          <cell r="GT189">
            <v>0</v>
          </cell>
          <cell r="GU189">
            <v>0</v>
          </cell>
          <cell r="GV189">
            <v>0</v>
          </cell>
          <cell r="GW189">
            <v>1</v>
          </cell>
          <cell r="GX189">
            <v>0</v>
          </cell>
          <cell r="GY189">
            <v>1</v>
          </cell>
          <cell r="GZ189">
            <v>0</v>
          </cell>
          <cell r="HA189">
            <v>0</v>
          </cell>
          <cell r="HB189">
            <v>0</v>
          </cell>
          <cell r="HM189" t="str">
            <v>Non</v>
          </cell>
          <cell r="HO189" t="str">
            <v>Pas d'installation sanitaire/défécation à l'air libre</v>
          </cell>
          <cell r="HU189" t="str">
            <v>Structure de santé (centre, clinique, hôpital, etc.)</v>
          </cell>
          <cell r="HW189" t="str">
            <v>Structure de santé (centre, clinique, hôpital, etc.)</v>
          </cell>
          <cell r="HY189" t="str">
            <v>Entre 1 heure et 2 heures</v>
          </cell>
          <cell r="HZ189" t="str">
            <v>Non</v>
          </cell>
          <cell r="IB189" t="str">
            <v>Oui</v>
          </cell>
          <cell r="IC189" t="str">
            <v>Oui</v>
          </cell>
          <cell r="ID189" t="str">
            <v>Non</v>
          </cell>
          <cell r="IG189" t="str">
            <v>Non</v>
          </cell>
          <cell r="II189" t="str">
            <v>Oui</v>
          </cell>
          <cell r="IK189">
            <v>0</v>
          </cell>
          <cell r="IL189">
            <v>1</v>
          </cell>
          <cell r="IM189">
            <v>0</v>
          </cell>
          <cell r="IO189">
            <v>0</v>
          </cell>
          <cell r="IP189">
            <v>0</v>
          </cell>
          <cell r="IQ189">
            <v>0</v>
          </cell>
          <cell r="IR189">
            <v>0</v>
          </cell>
          <cell r="IS189">
            <v>0</v>
          </cell>
          <cell r="IT189">
            <v>1</v>
          </cell>
          <cell r="IU189">
            <v>0</v>
          </cell>
          <cell r="IW189">
            <v>0</v>
          </cell>
          <cell r="IX189">
            <v>0</v>
          </cell>
          <cell r="IY189">
            <v>0</v>
          </cell>
          <cell r="IZ189">
            <v>0</v>
          </cell>
          <cell r="JA189">
            <v>0</v>
          </cell>
          <cell r="JB189">
            <v>1</v>
          </cell>
          <cell r="JC189">
            <v>0</v>
          </cell>
          <cell r="JE189">
            <v>1</v>
          </cell>
          <cell r="JF189">
            <v>0</v>
          </cell>
          <cell r="JG189">
            <v>0</v>
          </cell>
          <cell r="JH189">
            <v>0</v>
          </cell>
          <cell r="JI189">
            <v>0</v>
          </cell>
          <cell r="JJ189">
            <v>0</v>
          </cell>
          <cell r="JK189">
            <v>0</v>
          </cell>
          <cell r="JL189">
            <v>0</v>
          </cell>
          <cell r="JO189" t="str">
            <v>Au moins une heure</v>
          </cell>
          <cell r="JP189" t="str">
            <v>Non</v>
          </cell>
          <cell r="JS189" t="str">
            <v>Certains mais pas tous</v>
          </cell>
          <cell r="JT189" t="str">
            <v>Aucune</v>
          </cell>
          <cell r="JU189" t="str">
            <v>Pas de garçons de cet âge dans le ménage</v>
          </cell>
          <cell r="JV189" t="str">
            <v>Pas de filles de cet âge dans le ménage</v>
          </cell>
          <cell r="JZ189" t="str">
            <v>Manque de moyens pour payer l’école</v>
          </cell>
          <cell r="KD189">
            <v>1</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V189">
            <v>1</v>
          </cell>
          <cell r="KW189">
            <v>0</v>
          </cell>
          <cell r="KX189">
            <v>0</v>
          </cell>
          <cell r="KY189">
            <v>1</v>
          </cell>
          <cell r="KZ189">
            <v>0</v>
          </cell>
          <cell r="LA189">
            <v>1</v>
          </cell>
          <cell r="LD189">
            <v>0</v>
          </cell>
          <cell r="LE189">
            <v>1</v>
          </cell>
          <cell r="LG189">
            <v>0</v>
          </cell>
          <cell r="LH189">
            <v>0</v>
          </cell>
          <cell r="LI189">
            <v>0</v>
          </cell>
          <cell r="LJ189">
            <v>0</v>
          </cell>
          <cell r="LK189">
            <v>0</v>
          </cell>
          <cell r="LL189">
            <v>0</v>
          </cell>
          <cell r="LM189">
            <v>0</v>
          </cell>
          <cell r="LN189">
            <v>0</v>
          </cell>
          <cell r="LQ189">
            <v>0</v>
          </cell>
          <cell r="LR189">
            <v>0</v>
          </cell>
          <cell r="LS189">
            <v>0</v>
          </cell>
          <cell r="LT189">
            <v>0</v>
          </cell>
          <cell r="LU189">
            <v>0</v>
          </cell>
          <cell r="LV189">
            <v>0</v>
          </cell>
          <cell r="LW189">
            <v>0</v>
          </cell>
          <cell r="LX189">
            <v>1</v>
          </cell>
          <cell r="LY189">
            <v>0</v>
          </cell>
          <cell r="LZ189">
            <v>0</v>
          </cell>
          <cell r="MA189">
            <v>0</v>
          </cell>
          <cell r="MB189">
            <v>0</v>
          </cell>
          <cell r="MC189">
            <v>0</v>
          </cell>
          <cell r="MD189">
            <v>0</v>
          </cell>
          <cell r="MG189">
            <v>0</v>
          </cell>
          <cell r="MH189">
            <v>1</v>
          </cell>
          <cell r="MI189">
            <v>0</v>
          </cell>
          <cell r="MJ189">
            <v>0</v>
          </cell>
          <cell r="MK189">
            <v>0</v>
          </cell>
          <cell r="ML189">
            <v>0</v>
          </cell>
          <cell r="MM189">
            <v>0</v>
          </cell>
          <cell r="MN189">
            <v>0</v>
          </cell>
          <cell r="MO189">
            <v>0</v>
          </cell>
          <cell r="MP189">
            <v>0</v>
          </cell>
          <cell r="MQ189">
            <v>0</v>
          </cell>
          <cell r="MR189">
            <v>0</v>
          </cell>
          <cell r="MS189">
            <v>0</v>
          </cell>
          <cell r="MT189">
            <v>0</v>
          </cell>
          <cell r="MU189">
            <v>0</v>
          </cell>
          <cell r="NH189">
            <v>1</v>
          </cell>
          <cell r="NN189">
            <v>3.5</v>
          </cell>
          <cell r="QR189">
            <v>22</v>
          </cell>
          <cell r="QS189">
            <v>28</v>
          </cell>
        </row>
        <row r="190">
          <cell r="F190" t="str">
            <v>Oui</v>
          </cell>
          <cell r="I190">
            <v>0</v>
          </cell>
          <cell r="AM190">
            <v>45078</v>
          </cell>
          <cell r="AN190" t="str">
            <v>Oui</v>
          </cell>
          <cell r="AQ190" t="str">
            <v>Déplacé interne</v>
          </cell>
          <cell r="BE190">
            <v>0</v>
          </cell>
          <cell r="BF190">
            <v>0</v>
          </cell>
          <cell r="BH190">
            <v>2</v>
          </cell>
          <cell r="BI190">
            <v>0</v>
          </cell>
          <cell r="BK190">
            <v>0</v>
          </cell>
          <cell r="BL190">
            <v>3</v>
          </cell>
          <cell r="BN190">
            <v>1</v>
          </cell>
          <cell r="BO190">
            <v>1</v>
          </cell>
          <cell r="BQ190">
            <v>0</v>
          </cell>
          <cell r="BR190">
            <v>0</v>
          </cell>
          <cell r="CC190">
            <v>7</v>
          </cell>
          <cell r="CF190">
            <v>7</v>
          </cell>
          <cell r="DE190" t="str">
            <v>Travail journalier</v>
          </cell>
          <cell r="DG190" t="str">
            <v>Non</v>
          </cell>
          <cell r="DI190" t="str">
            <v>Non</v>
          </cell>
          <cell r="DJ190" t="str">
            <v>Autre (préciser)</v>
          </cell>
          <cell r="DL190" t="str">
            <v>Non</v>
          </cell>
          <cell r="DO190">
            <v>0</v>
          </cell>
          <cell r="DP190">
            <v>0</v>
          </cell>
          <cell r="DQ190">
            <v>0</v>
          </cell>
          <cell r="DR190">
            <v>0</v>
          </cell>
          <cell r="DS190">
            <v>1</v>
          </cell>
          <cell r="DT190">
            <v>0</v>
          </cell>
          <cell r="DU190">
            <v>0</v>
          </cell>
          <cell r="DV190">
            <v>0</v>
          </cell>
          <cell r="DW190">
            <v>0</v>
          </cell>
          <cell r="DX190">
            <v>0</v>
          </cell>
          <cell r="DY190">
            <v>0</v>
          </cell>
          <cell r="DZ190">
            <v>0</v>
          </cell>
          <cell r="EA190">
            <v>0</v>
          </cell>
          <cell r="EB190">
            <v>0</v>
          </cell>
          <cell r="EC190">
            <v>0</v>
          </cell>
          <cell r="ED190">
            <v>0</v>
          </cell>
          <cell r="EF190">
            <v>0</v>
          </cell>
          <cell r="EI190">
            <v>2</v>
          </cell>
          <cell r="EJ190">
            <v>2</v>
          </cell>
          <cell r="EK190">
            <v>2</v>
          </cell>
          <cell r="EL190">
            <v>2</v>
          </cell>
          <cell r="FP190" t="str">
            <v>En famille d'accueil</v>
          </cell>
          <cell r="FR190" t="str">
            <v>Abri d'urgence (non-durable, construit à partir des matériaux disponibles en urgence)</v>
          </cell>
          <cell r="FU190" t="str">
            <v>Oui</v>
          </cell>
          <cell r="GE190" t="str">
            <v>Non</v>
          </cell>
          <cell r="GH190" t="str">
            <v>Source non-améliorée (c'est à dire non-protégée de l'extérieur, p.ex. puits creusé non-couvert/traditionnel, source naturelle non-aménagée, etc.)</v>
          </cell>
          <cell r="GK190" t="str">
            <v>Non</v>
          </cell>
          <cell r="GL190" t="str">
            <v>Non</v>
          </cell>
          <cell r="GM190" t="str">
            <v>Non</v>
          </cell>
          <cell r="GN190" t="str">
            <v>Non</v>
          </cell>
          <cell r="GO190" t="str">
            <v>Moins de 30 minutes</v>
          </cell>
          <cell r="GQ190">
            <v>0</v>
          </cell>
          <cell r="GR190">
            <v>0</v>
          </cell>
          <cell r="GS190">
            <v>0</v>
          </cell>
          <cell r="GT190">
            <v>0</v>
          </cell>
          <cell r="GU190">
            <v>0</v>
          </cell>
          <cell r="GV190">
            <v>0</v>
          </cell>
          <cell r="GW190">
            <v>1</v>
          </cell>
          <cell r="GX190">
            <v>0</v>
          </cell>
          <cell r="GY190">
            <v>1</v>
          </cell>
          <cell r="GZ190">
            <v>0</v>
          </cell>
          <cell r="HA190">
            <v>0</v>
          </cell>
          <cell r="HB190">
            <v>0</v>
          </cell>
          <cell r="HM190" t="str">
            <v>Non</v>
          </cell>
          <cell r="HO190" t="str">
            <v>Pas d'installation sanitaire/défécation à l'air libre</v>
          </cell>
          <cell r="HU190" t="str">
            <v>Structure de santé (centre, clinique, hôpital, etc.)</v>
          </cell>
          <cell r="HW190" t="str">
            <v>Structure de santé (centre, clinique, hôpital, etc.)</v>
          </cell>
          <cell r="HY190" t="str">
            <v>Entre 1 heure et 2 heures</v>
          </cell>
          <cell r="HZ190" t="str">
            <v>Non</v>
          </cell>
          <cell r="IB190" t="str">
            <v>Non</v>
          </cell>
          <cell r="IC190" t="str">
            <v>Oui</v>
          </cell>
          <cell r="ID190" t="str">
            <v>Non</v>
          </cell>
          <cell r="IG190" t="str">
            <v>Non</v>
          </cell>
          <cell r="II190" t="str">
            <v>Non</v>
          </cell>
          <cell r="IO190">
            <v>0</v>
          </cell>
          <cell r="IP190">
            <v>0</v>
          </cell>
          <cell r="IQ190">
            <v>0</v>
          </cell>
          <cell r="IR190">
            <v>0</v>
          </cell>
          <cell r="IS190">
            <v>0</v>
          </cell>
          <cell r="IT190">
            <v>1</v>
          </cell>
          <cell r="IU190">
            <v>0</v>
          </cell>
          <cell r="IW190">
            <v>0</v>
          </cell>
          <cell r="IX190">
            <v>0</v>
          </cell>
          <cell r="IY190">
            <v>0</v>
          </cell>
          <cell r="IZ190">
            <v>0</v>
          </cell>
          <cell r="JA190">
            <v>0</v>
          </cell>
          <cell r="JB190">
            <v>1</v>
          </cell>
          <cell r="JC190">
            <v>0</v>
          </cell>
          <cell r="JE190">
            <v>1</v>
          </cell>
          <cell r="JF190">
            <v>0</v>
          </cell>
          <cell r="JG190">
            <v>0</v>
          </cell>
          <cell r="JH190">
            <v>0</v>
          </cell>
          <cell r="JI190">
            <v>0</v>
          </cell>
          <cell r="JJ190">
            <v>0</v>
          </cell>
          <cell r="JK190">
            <v>0</v>
          </cell>
          <cell r="JL190">
            <v>0</v>
          </cell>
          <cell r="JO190" t="str">
            <v>Au moins une heure</v>
          </cell>
          <cell r="JP190" t="str">
            <v>Non</v>
          </cell>
          <cell r="JT190" t="str">
            <v>Aucune</v>
          </cell>
          <cell r="JV190" t="str">
            <v>Pas de filles de cet âge dans le ménage</v>
          </cell>
          <cell r="JZ190" t="str">
            <v>Interruption suite à un déplacement / retour</v>
          </cell>
          <cell r="KD190">
            <v>1</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V190">
            <v>1</v>
          </cell>
          <cell r="KW190">
            <v>0</v>
          </cell>
          <cell r="KX190">
            <v>0</v>
          </cell>
          <cell r="KY190">
            <v>1</v>
          </cell>
          <cell r="KZ190">
            <v>0</v>
          </cell>
          <cell r="LA190">
            <v>1</v>
          </cell>
          <cell r="LD190">
            <v>0</v>
          </cell>
          <cell r="LE190">
            <v>1</v>
          </cell>
          <cell r="LG190">
            <v>0</v>
          </cell>
          <cell r="LH190">
            <v>0</v>
          </cell>
          <cell r="LI190">
            <v>0</v>
          </cell>
          <cell r="LJ190">
            <v>0</v>
          </cell>
          <cell r="LK190">
            <v>0</v>
          </cell>
          <cell r="LL190">
            <v>0</v>
          </cell>
          <cell r="LM190">
            <v>0</v>
          </cell>
          <cell r="LN190">
            <v>0</v>
          </cell>
          <cell r="LQ190">
            <v>0</v>
          </cell>
          <cell r="LR190">
            <v>0</v>
          </cell>
          <cell r="LS190">
            <v>0</v>
          </cell>
          <cell r="LT190">
            <v>0</v>
          </cell>
          <cell r="LU190">
            <v>0</v>
          </cell>
          <cell r="LV190">
            <v>0</v>
          </cell>
          <cell r="LW190">
            <v>0</v>
          </cell>
          <cell r="LX190">
            <v>1</v>
          </cell>
          <cell r="LY190">
            <v>0</v>
          </cell>
          <cell r="LZ190">
            <v>0</v>
          </cell>
          <cell r="MA190">
            <v>0</v>
          </cell>
          <cell r="MB190">
            <v>0</v>
          </cell>
          <cell r="MC190">
            <v>0</v>
          </cell>
          <cell r="MD190">
            <v>0</v>
          </cell>
          <cell r="MG190">
            <v>0</v>
          </cell>
          <cell r="MH190">
            <v>1</v>
          </cell>
          <cell r="MI190">
            <v>0</v>
          </cell>
          <cell r="MJ190">
            <v>0</v>
          </cell>
          <cell r="MK190">
            <v>0</v>
          </cell>
          <cell r="ML190">
            <v>0</v>
          </cell>
          <cell r="MM190">
            <v>0</v>
          </cell>
          <cell r="MN190">
            <v>0</v>
          </cell>
          <cell r="MO190">
            <v>0</v>
          </cell>
          <cell r="MP190">
            <v>0</v>
          </cell>
          <cell r="MQ190">
            <v>0</v>
          </cell>
          <cell r="MR190">
            <v>0</v>
          </cell>
          <cell r="MS190">
            <v>0</v>
          </cell>
          <cell r="MT190">
            <v>0</v>
          </cell>
          <cell r="MU190">
            <v>0</v>
          </cell>
          <cell r="NH190">
            <v>1</v>
          </cell>
          <cell r="NN190">
            <v>2.7</v>
          </cell>
          <cell r="QR190">
            <v>28</v>
          </cell>
          <cell r="QS190">
            <v>26</v>
          </cell>
        </row>
        <row r="191">
          <cell r="F191" t="str">
            <v>Oui</v>
          </cell>
          <cell r="I191">
            <v>0</v>
          </cell>
          <cell r="AM191">
            <v>45078</v>
          </cell>
          <cell r="AN191" t="str">
            <v>Oui</v>
          </cell>
          <cell r="AQ191" t="str">
            <v>Déplacé interne</v>
          </cell>
          <cell r="BE191">
            <v>0</v>
          </cell>
          <cell r="BF191">
            <v>0</v>
          </cell>
          <cell r="BH191">
            <v>1</v>
          </cell>
          <cell r="BI191">
            <v>2</v>
          </cell>
          <cell r="BK191">
            <v>0</v>
          </cell>
          <cell r="BL191">
            <v>3</v>
          </cell>
          <cell r="BN191">
            <v>1</v>
          </cell>
          <cell r="BO191">
            <v>1</v>
          </cell>
          <cell r="BQ191">
            <v>0</v>
          </cell>
          <cell r="BR191">
            <v>0</v>
          </cell>
          <cell r="CC191">
            <v>8</v>
          </cell>
          <cell r="CF191">
            <v>8</v>
          </cell>
          <cell r="DE191" t="str">
            <v>Travail journalier</v>
          </cell>
          <cell r="DG191" t="str">
            <v>Non</v>
          </cell>
          <cell r="DI191" t="str">
            <v>Non</v>
          </cell>
          <cell r="DJ191" t="str">
            <v>Autre (préciser)</v>
          </cell>
          <cell r="DL191" t="str">
            <v>Non</v>
          </cell>
          <cell r="DO191">
            <v>0</v>
          </cell>
          <cell r="DP191">
            <v>0</v>
          </cell>
          <cell r="DQ191">
            <v>0</v>
          </cell>
          <cell r="DR191">
            <v>0</v>
          </cell>
          <cell r="DS191">
            <v>1</v>
          </cell>
          <cell r="DT191">
            <v>0</v>
          </cell>
          <cell r="DU191">
            <v>0</v>
          </cell>
          <cell r="DV191">
            <v>0</v>
          </cell>
          <cell r="DW191">
            <v>0</v>
          </cell>
          <cell r="DX191">
            <v>0</v>
          </cell>
          <cell r="DY191">
            <v>0</v>
          </cell>
          <cell r="DZ191">
            <v>0</v>
          </cell>
          <cell r="EA191">
            <v>0</v>
          </cell>
          <cell r="EB191">
            <v>0</v>
          </cell>
          <cell r="EC191">
            <v>0</v>
          </cell>
          <cell r="ED191">
            <v>0</v>
          </cell>
          <cell r="EF191">
            <v>0</v>
          </cell>
          <cell r="EI191">
            <v>1</v>
          </cell>
          <cell r="EJ191">
            <v>1</v>
          </cell>
          <cell r="EK191">
            <v>2</v>
          </cell>
          <cell r="EL191">
            <v>2</v>
          </cell>
          <cell r="FP191" t="str">
            <v>En famille d'accueil</v>
          </cell>
          <cell r="FR191" t="str">
            <v>Abri d'urgence (non-durable, construit à partir des matériaux disponibles en urgence)</v>
          </cell>
          <cell r="FU191" t="str">
            <v>Non</v>
          </cell>
          <cell r="GE191" t="str">
            <v>Non</v>
          </cell>
          <cell r="GH191" t="str">
            <v>Source non-améliorée (c'est à dire non-protégée de l'extérieur, p.ex. puits creusé non-couvert/traditionnel, source naturelle non-aménagée, etc.)</v>
          </cell>
          <cell r="GK191" t="str">
            <v>Non</v>
          </cell>
          <cell r="GL191" t="str">
            <v>Non</v>
          </cell>
          <cell r="GM191" t="str">
            <v>Non</v>
          </cell>
          <cell r="GN191" t="str">
            <v>Non</v>
          </cell>
          <cell r="GO191" t="str">
            <v>Moins de 30 minutes</v>
          </cell>
          <cell r="GQ191">
            <v>0</v>
          </cell>
          <cell r="GR191">
            <v>0</v>
          </cell>
          <cell r="GS191">
            <v>0</v>
          </cell>
          <cell r="GT191">
            <v>0</v>
          </cell>
          <cell r="GU191">
            <v>0</v>
          </cell>
          <cell r="GV191">
            <v>0</v>
          </cell>
          <cell r="GW191">
            <v>1</v>
          </cell>
          <cell r="GX191">
            <v>0</v>
          </cell>
          <cell r="GY191">
            <v>1</v>
          </cell>
          <cell r="GZ191">
            <v>0</v>
          </cell>
          <cell r="HA191">
            <v>1</v>
          </cell>
          <cell r="HB191">
            <v>0</v>
          </cell>
          <cell r="HM191" t="str">
            <v>Non</v>
          </cell>
          <cell r="HO191" t="str">
            <v>Pas d'installation sanitaire/défécation à l'air libre</v>
          </cell>
          <cell r="HU191" t="str">
            <v>Structure de santé (centre, clinique, hôpital, etc.)</v>
          </cell>
          <cell r="HW191" t="str">
            <v>Structure de santé (centre, clinique, hôpital, etc.)</v>
          </cell>
          <cell r="HY191" t="str">
            <v>Entre 1 heure et 2 heures</v>
          </cell>
          <cell r="HZ191" t="str">
            <v>Non</v>
          </cell>
          <cell r="IB191" t="str">
            <v>Oui</v>
          </cell>
          <cell r="IC191" t="str">
            <v>Oui</v>
          </cell>
          <cell r="ID191" t="str">
            <v>Oui</v>
          </cell>
          <cell r="IG191" t="str">
            <v>Non</v>
          </cell>
          <cell r="II191" t="str">
            <v>Non</v>
          </cell>
          <cell r="IO191">
            <v>0</v>
          </cell>
          <cell r="IP191">
            <v>0</v>
          </cell>
          <cell r="IQ191">
            <v>0</v>
          </cell>
          <cell r="IR191">
            <v>0</v>
          </cell>
          <cell r="IS191">
            <v>0</v>
          </cell>
          <cell r="IT191">
            <v>1</v>
          </cell>
          <cell r="IU191">
            <v>0</v>
          </cell>
          <cell r="IW191">
            <v>0</v>
          </cell>
          <cell r="IX191">
            <v>0</v>
          </cell>
          <cell r="IY191">
            <v>0</v>
          </cell>
          <cell r="IZ191">
            <v>0</v>
          </cell>
          <cell r="JA191">
            <v>0</v>
          </cell>
          <cell r="JB191">
            <v>1</v>
          </cell>
          <cell r="JC191">
            <v>0</v>
          </cell>
          <cell r="JE191">
            <v>1</v>
          </cell>
          <cell r="JF191">
            <v>0</v>
          </cell>
          <cell r="JG191">
            <v>0</v>
          </cell>
          <cell r="JH191">
            <v>0</v>
          </cell>
          <cell r="JI191">
            <v>0</v>
          </cell>
          <cell r="JJ191">
            <v>0</v>
          </cell>
          <cell r="JK191">
            <v>0</v>
          </cell>
          <cell r="JL191">
            <v>0</v>
          </cell>
          <cell r="JO191" t="str">
            <v>Au moins une heure</v>
          </cell>
          <cell r="JP191" t="str">
            <v>Non</v>
          </cell>
          <cell r="JT191" t="str">
            <v>Aucune</v>
          </cell>
          <cell r="JV191" t="str">
            <v>Pas de filles de cet âge dans le ménage</v>
          </cell>
          <cell r="JZ191" t="str">
            <v>Interruption suite à un déplacement / retour</v>
          </cell>
          <cell r="KD191">
            <v>1</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V191">
            <v>1</v>
          </cell>
          <cell r="KW191">
            <v>0</v>
          </cell>
          <cell r="KX191">
            <v>0</v>
          </cell>
          <cell r="KY191">
            <v>1</v>
          </cell>
          <cell r="KZ191">
            <v>0</v>
          </cell>
          <cell r="LA191">
            <v>1</v>
          </cell>
          <cell r="LD191">
            <v>0</v>
          </cell>
          <cell r="LE191">
            <v>1</v>
          </cell>
          <cell r="LG191">
            <v>0</v>
          </cell>
          <cell r="LH191">
            <v>0</v>
          </cell>
          <cell r="LI191">
            <v>0</v>
          </cell>
          <cell r="LJ191">
            <v>0</v>
          </cell>
          <cell r="LK191">
            <v>0</v>
          </cell>
          <cell r="LL191">
            <v>0</v>
          </cell>
          <cell r="LM191">
            <v>0</v>
          </cell>
          <cell r="LN191">
            <v>0</v>
          </cell>
          <cell r="LQ191">
            <v>0</v>
          </cell>
          <cell r="LR191">
            <v>0</v>
          </cell>
          <cell r="LS191">
            <v>0</v>
          </cell>
          <cell r="LT191">
            <v>0</v>
          </cell>
          <cell r="LU191">
            <v>0</v>
          </cell>
          <cell r="LV191">
            <v>0</v>
          </cell>
          <cell r="LW191">
            <v>0</v>
          </cell>
          <cell r="LX191">
            <v>1</v>
          </cell>
          <cell r="LY191">
            <v>0</v>
          </cell>
          <cell r="LZ191">
            <v>0</v>
          </cell>
          <cell r="MA191">
            <v>0</v>
          </cell>
          <cell r="MB191">
            <v>0</v>
          </cell>
          <cell r="MC191">
            <v>0</v>
          </cell>
          <cell r="MD191">
            <v>0</v>
          </cell>
          <cell r="MG191">
            <v>0</v>
          </cell>
          <cell r="MH191">
            <v>1</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NH191">
            <v>1</v>
          </cell>
          <cell r="NN191">
            <v>2</v>
          </cell>
          <cell r="QR191">
            <v>28</v>
          </cell>
          <cell r="QS191">
            <v>24</v>
          </cell>
        </row>
        <row r="192">
          <cell r="F192" t="str">
            <v>Oui</v>
          </cell>
          <cell r="I192">
            <v>0</v>
          </cell>
          <cell r="AM192">
            <v>44896</v>
          </cell>
          <cell r="AN192" t="str">
            <v>Oui</v>
          </cell>
          <cell r="AQ192" t="str">
            <v>Retourné</v>
          </cell>
          <cell r="AS192" t="str">
            <v>Non</v>
          </cell>
          <cell r="BE192">
            <v>0</v>
          </cell>
          <cell r="BF192">
            <v>0</v>
          </cell>
          <cell r="BH192">
            <v>2</v>
          </cell>
          <cell r="BI192">
            <v>0</v>
          </cell>
          <cell r="BK192">
            <v>2</v>
          </cell>
          <cell r="BL192">
            <v>1</v>
          </cell>
          <cell r="BN192">
            <v>1</v>
          </cell>
          <cell r="BO192">
            <v>2</v>
          </cell>
          <cell r="BQ192">
            <v>0</v>
          </cell>
          <cell r="BR192">
            <v>0</v>
          </cell>
          <cell r="CC192">
            <v>8</v>
          </cell>
          <cell r="CF192">
            <v>8</v>
          </cell>
          <cell r="DE192" t="str">
            <v>Agriculture de subsistance</v>
          </cell>
          <cell r="DG192" t="str">
            <v>Non</v>
          </cell>
          <cell r="DI192" t="str">
            <v>Oui</v>
          </cell>
          <cell r="DL192" t="str">
            <v>Non</v>
          </cell>
          <cell r="DO192">
            <v>1</v>
          </cell>
          <cell r="DP192">
            <v>0</v>
          </cell>
          <cell r="DQ192">
            <v>1</v>
          </cell>
          <cell r="DR192">
            <v>0</v>
          </cell>
          <cell r="DS192">
            <v>1</v>
          </cell>
          <cell r="DT192">
            <v>0</v>
          </cell>
          <cell r="DU192">
            <v>0</v>
          </cell>
          <cell r="DV192">
            <v>0</v>
          </cell>
          <cell r="DW192">
            <v>0</v>
          </cell>
          <cell r="DX192">
            <v>0</v>
          </cell>
          <cell r="DY192">
            <v>0</v>
          </cell>
          <cell r="DZ192">
            <v>0</v>
          </cell>
          <cell r="EA192">
            <v>0</v>
          </cell>
          <cell r="EB192">
            <v>0</v>
          </cell>
          <cell r="EC192">
            <v>0</v>
          </cell>
          <cell r="ED192">
            <v>0</v>
          </cell>
          <cell r="EF192">
            <v>0</v>
          </cell>
          <cell r="EI192">
            <v>1</v>
          </cell>
          <cell r="EJ192">
            <v>1</v>
          </cell>
          <cell r="EK192">
            <v>2</v>
          </cell>
          <cell r="EL192">
            <v>2</v>
          </cell>
          <cell r="FP192" t="str">
            <v>En famille d'accueil</v>
          </cell>
          <cell r="FR192" t="str">
            <v>Abri d'urgence (non-durable, construit à partir des matériaux disponibles en urgence)</v>
          </cell>
          <cell r="FU192" t="str">
            <v>Non</v>
          </cell>
          <cell r="GE192" t="str">
            <v>Non</v>
          </cell>
          <cell r="GH192" t="str">
            <v>Source non-améliorée (c'est à dire non-protégée de l'extérieur, p.ex. puits creusé non-couvert/traditionnel, source naturelle non-aménagée, etc.)</v>
          </cell>
          <cell r="GK192" t="str">
            <v>Non</v>
          </cell>
          <cell r="GL192" t="str">
            <v>Non</v>
          </cell>
          <cell r="GM192" t="str">
            <v>Non</v>
          </cell>
          <cell r="GN192" t="str">
            <v>Non</v>
          </cell>
          <cell r="GO192" t="str">
            <v>Moins de 30 minutes</v>
          </cell>
          <cell r="GQ192">
            <v>0</v>
          </cell>
          <cell r="GR192">
            <v>0</v>
          </cell>
          <cell r="GS192">
            <v>0</v>
          </cell>
          <cell r="GT192">
            <v>0</v>
          </cell>
          <cell r="GU192">
            <v>0</v>
          </cell>
          <cell r="GV192">
            <v>0</v>
          </cell>
          <cell r="GW192">
            <v>1</v>
          </cell>
          <cell r="GX192">
            <v>0</v>
          </cell>
          <cell r="GY192">
            <v>1</v>
          </cell>
          <cell r="GZ192">
            <v>0</v>
          </cell>
          <cell r="HA192">
            <v>1</v>
          </cell>
          <cell r="HB192">
            <v>0</v>
          </cell>
          <cell r="HM192" t="str">
            <v>Non</v>
          </cell>
          <cell r="HO192" t="str">
            <v>Pas d'installation sanitaire/défécation à l'air libre</v>
          </cell>
          <cell r="HU192" t="str">
            <v>Structure de santé (centre, clinique, hôpital, etc.)</v>
          </cell>
          <cell r="HW192" t="str">
            <v>Structure de santé (centre, clinique, hôpital, etc.)</v>
          </cell>
          <cell r="HY192" t="str">
            <v>Moins de 1 heure</v>
          </cell>
          <cell r="HZ192" t="str">
            <v>Non</v>
          </cell>
          <cell r="IB192" t="str">
            <v>Non</v>
          </cell>
          <cell r="IC192" t="str">
            <v>Oui</v>
          </cell>
          <cell r="ID192" t="str">
            <v>Oui</v>
          </cell>
          <cell r="IG192" t="str">
            <v>Non</v>
          </cell>
          <cell r="II192" t="str">
            <v>Non</v>
          </cell>
          <cell r="IO192">
            <v>0</v>
          </cell>
          <cell r="IP192">
            <v>0</v>
          </cell>
          <cell r="IQ192">
            <v>0</v>
          </cell>
          <cell r="IR192">
            <v>0</v>
          </cell>
          <cell r="IS192">
            <v>0</v>
          </cell>
          <cell r="IT192">
            <v>1</v>
          </cell>
          <cell r="IU192">
            <v>0</v>
          </cell>
          <cell r="IW192">
            <v>0</v>
          </cell>
          <cell r="IX192">
            <v>0</v>
          </cell>
          <cell r="IY192">
            <v>0</v>
          </cell>
          <cell r="IZ192">
            <v>0</v>
          </cell>
          <cell r="JA192">
            <v>0</v>
          </cell>
          <cell r="JB192">
            <v>1</v>
          </cell>
          <cell r="JC192">
            <v>0</v>
          </cell>
          <cell r="JE192">
            <v>1</v>
          </cell>
          <cell r="JF192">
            <v>0</v>
          </cell>
          <cell r="JG192">
            <v>0</v>
          </cell>
          <cell r="JH192">
            <v>0</v>
          </cell>
          <cell r="JI192">
            <v>0</v>
          </cell>
          <cell r="JJ192">
            <v>0</v>
          </cell>
          <cell r="JK192">
            <v>0</v>
          </cell>
          <cell r="JL192">
            <v>0</v>
          </cell>
          <cell r="JO192" t="str">
            <v>Moins de 1 heure</v>
          </cell>
          <cell r="JP192" t="str">
            <v>Non</v>
          </cell>
          <cell r="JS192" t="str">
            <v>Certains mais pas tous</v>
          </cell>
          <cell r="JT192" t="str">
            <v>Aucune</v>
          </cell>
          <cell r="JU192" t="str">
            <v>Pas de garçons de cet âge dans le ménage</v>
          </cell>
          <cell r="JV192" t="str">
            <v>Aucune</v>
          </cell>
          <cell r="JZ192" t="str">
            <v>Manque de moyens pour payer l’école</v>
          </cell>
          <cell r="KD192">
            <v>1</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V192">
            <v>1</v>
          </cell>
          <cell r="KW192">
            <v>0</v>
          </cell>
          <cell r="KX192">
            <v>0</v>
          </cell>
          <cell r="KY192">
            <v>1</v>
          </cell>
          <cell r="KZ192">
            <v>0</v>
          </cell>
          <cell r="LA192">
            <v>1</v>
          </cell>
          <cell r="LD192">
            <v>0</v>
          </cell>
          <cell r="LE192">
            <v>1</v>
          </cell>
          <cell r="LG192">
            <v>0</v>
          </cell>
          <cell r="LH192">
            <v>0</v>
          </cell>
          <cell r="LI192">
            <v>0</v>
          </cell>
          <cell r="LJ192">
            <v>0</v>
          </cell>
          <cell r="LK192">
            <v>0</v>
          </cell>
          <cell r="LL192">
            <v>0</v>
          </cell>
          <cell r="LM192">
            <v>0</v>
          </cell>
          <cell r="LN192">
            <v>0</v>
          </cell>
          <cell r="LQ192">
            <v>0</v>
          </cell>
          <cell r="LR192">
            <v>0</v>
          </cell>
          <cell r="LS192">
            <v>0</v>
          </cell>
          <cell r="LT192">
            <v>0</v>
          </cell>
          <cell r="LU192">
            <v>0</v>
          </cell>
          <cell r="LV192">
            <v>0</v>
          </cell>
          <cell r="LW192">
            <v>0</v>
          </cell>
          <cell r="LX192">
            <v>1</v>
          </cell>
          <cell r="LY192">
            <v>0</v>
          </cell>
          <cell r="LZ192">
            <v>0</v>
          </cell>
          <cell r="MA192">
            <v>0</v>
          </cell>
          <cell r="MB192">
            <v>0</v>
          </cell>
          <cell r="MC192">
            <v>0</v>
          </cell>
          <cell r="MD192">
            <v>0</v>
          </cell>
          <cell r="MG192">
            <v>0</v>
          </cell>
          <cell r="MH192">
            <v>0</v>
          </cell>
          <cell r="MI192">
            <v>0</v>
          </cell>
          <cell r="MJ192">
            <v>0</v>
          </cell>
          <cell r="MK192">
            <v>0</v>
          </cell>
          <cell r="ML192">
            <v>0</v>
          </cell>
          <cell r="MM192">
            <v>0</v>
          </cell>
          <cell r="MN192">
            <v>0</v>
          </cell>
          <cell r="MO192">
            <v>1</v>
          </cell>
          <cell r="MP192">
            <v>0</v>
          </cell>
          <cell r="MQ192">
            <v>0</v>
          </cell>
          <cell r="MR192">
            <v>0</v>
          </cell>
          <cell r="MS192">
            <v>0</v>
          </cell>
          <cell r="MT192">
            <v>0</v>
          </cell>
          <cell r="MU192">
            <v>0</v>
          </cell>
          <cell r="NH192">
            <v>1</v>
          </cell>
          <cell r="NN192">
            <v>2.7</v>
          </cell>
          <cell r="QR192">
            <v>28</v>
          </cell>
          <cell r="QS192">
            <v>21</v>
          </cell>
        </row>
        <row r="193">
          <cell r="F193" t="str">
            <v>Oui</v>
          </cell>
          <cell r="I193">
            <v>0</v>
          </cell>
          <cell r="AM193">
            <v>44562</v>
          </cell>
          <cell r="AN193" t="str">
            <v>Non</v>
          </cell>
          <cell r="AO193">
            <v>45200</v>
          </cell>
          <cell r="AQ193" t="str">
            <v>Retourné</v>
          </cell>
          <cell r="AS193" t="str">
            <v>Oui</v>
          </cell>
          <cell r="BE193">
            <v>0</v>
          </cell>
          <cell r="BF193">
            <v>0</v>
          </cell>
          <cell r="BH193">
            <v>1</v>
          </cell>
          <cell r="BI193">
            <v>0</v>
          </cell>
          <cell r="BK193">
            <v>4</v>
          </cell>
          <cell r="BL193">
            <v>0</v>
          </cell>
          <cell r="BN193">
            <v>1</v>
          </cell>
          <cell r="BO193">
            <v>1</v>
          </cell>
          <cell r="BQ193">
            <v>0</v>
          </cell>
          <cell r="BR193">
            <v>0</v>
          </cell>
          <cell r="CC193">
            <v>7</v>
          </cell>
          <cell r="CF193">
            <v>7</v>
          </cell>
          <cell r="DE193" t="str">
            <v>Agriculture de rente</v>
          </cell>
          <cell r="DG193" t="str">
            <v>Oui</v>
          </cell>
          <cell r="DI193" t="str">
            <v>Non</v>
          </cell>
          <cell r="DJ193" t="str">
            <v>Le marché n'est plus fonctionnel</v>
          </cell>
          <cell r="DL193" t="str">
            <v>Non</v>
          </cell>
          <cell r="DO193">
            <v>1</v>
          </cell>
          <cell r="DP193">
            <v>0</v>
          </cell>
          <cell r="DQ193">
            <v>0</v>
          </cell>
          <cell r="DR193">
            <v>0</v>
          </cell>
          <cell r="DS193">
            <v>1</v>
          </cell>
          <cell r="DT193">
            <v>0</v>
          </cell>
          <cell r="DU193">
            <v>0</v>
          </cell>
          <cell r="DV193">
            <v>0</v>
          </cell>
          <cell r="DW193">
            <v>0</v>
          </cell>
          <cell r="DX193">
            <v>0</v>
          </cell>
          <cell r="DY193">
            <v>0</v>
          </cell>
          <cell r="DZ193">
            <v>0</v>
          </cell>
          <cell r="EA193">
            <v>0</v>
          </cell>
          <cell r="EB193">
            <v>0</v>
          </cell>
          <cell r="EC193">
            <v>0</v>
          </cell>
          <cell r="ED193">
            <v>0</v>
          </cell>
          <cell r="EF193">
            <v>0</v>
          </cell>
          <cell r="EI193">
            <v>2</v>
          </cell>
          <cell r="EJ193">
            <v>2</v>
          </cell>
          <cell r="EK193">
            <v>2</v>
          </cell>
          <cell r="EL193">
            <v>2</v>
          </cell>
          <cell r="FP193" t="str">
            <v>Sur une parcelle ou un abri qui lui appartient</v>
          </cell>
          <cell r="FR193" t="str">
            <v>Maison (construction non-durable délabrée)</v>
          </cell>
          <cell r="FU193" t="str">
            <v>Oui</v>
          </cell>
          <cell r="GE193" t="str">
            <v>Ne sait pas</v>
          </cell>
          <cell r="GH193" t="str">
            <v>Source améliorée (c'est-à-dire protégée de l'extérieur, p.ex. eau courante/robinet, puits creusé couvert, puits à pompe/forage, camion-citerne/charrette avec citerne, Kiosque/échoppe/boutique à eau, eau en bouteille; eau en sachet, etc. et eau de pluie)</v>
          </cell>
          <cell r="GK193" t="str">
            <v>Oui</v>
          </cell>
          <cell r="GL193" t="str">
            <v>Oui</v>
          </cell>
          <cell r="GM193" t="str">
            <v>Oui</v>
          </cell>
          <cell r="GN193" t="str">
            <v>Oui</v>
          </cell>
          <cell r="GO193" t="str">
            <v>Moins de 30 minutes</v>
          </cell>
          <cell r="GQ193">
            <v>0</v>
          </cell>
          <cell r="GR193">
            <v>0</v>
          </cell>
          <cell r="GS193">
            <v>0</v>
          </cell>
          <cell r="GT193">
            <v>0</v>
          </cell>
          <cell r="GU193">
            <v>0</v>
          </cell>
          <cell r="GV193">
            <v>0</v>
          </cell>
          <cell r="GW193">
            <v>0</v>
          </cell>
          <cell r="GX193">
            <v>0</v>
          </cell>
          <cell r="GY193">
            <v>1</v>
          </cell>
          <cell r="GZ193">
            <v>0</v>
          </cell>
          <cell r="HA193">
            <v>0</v>
          </cell>
          <cell r="HB193">
            <v>0</v>
          </cell>
          <cell r="HM193" t="str">
            <v>Non</v>
          </cell>
          <cell r="HO193" t="str">
            <v>Pas d'installation sanitaire/défécation à l'air libre</v>
          </cell>
          <cell r="HU193" t="str">
            <v>Structure de santé (centre, clinique, hôpital, etc.)</v>
          </cell>
          <cell r="HW193" t="str">
            <v>Structure de santé (centre, clinique, hôpital, etc.)</v>
          </cell>
          <cell r="HY193" t="str">
            <v>Entre 1 heure et 2 heures</v>
          </cell>
          <cell r="HZ193" t="str">
            <v>Non</v>
          </cell>
          <cell r="IB193" t="str">
            <v>Non</v>
          </cell>
          <cell r="IC193" t="str">
            <v>Non</v>
          </cell>
          <cell r="ID193" t="str">
            <v>Non</v>
          </cell>
          <cell r="IG193" t="str">
            <v>Oui</v>
          </cell>
          <cell r="II193" t="str">
            <v>Non</v>
          </cell>
          <cell r="IO193">
            <v>0</v>
          </cell>
          <cell r="IP193">
            <v>0</v>
          </cell>
          <cell r="IQ193">
            <v>0</v>
          </cell>
          <cell r="IR193">
            <v>0</v>
          </cell>
          <cell r="IS193">
            <v>0</v>
          </cell>
          <cell r="IT193">
            <v>1</v>
          </cell>
          <cell r="IU193">
            <v>0</v>
          </cell>
          <cell r="IW193">
            <v>0</v>
          </cell>
          <cell r="IX193">
            <v>0</v>
          </cell>
          <cell r="IY193">
            <v>1</v>
          </cell>
          <cell r="IZ193">
            <v>0</v>
          </cell>
          <cell r="JA193">
            <v>0</v>
          </cell>
          <cell r="JB193">
            <v>0</v>
          </cell>
          <cell r="JC193">
            <v>0</v>
          </cell>
          <cell r="JE193">
            <v>0</v>
          </cell>
          <cell r="JF193">
            <v>0</v>
          </cell>
          <cell r="JG193">
            <v>1</v>
          </cell>
          <cell r="JH193">
            <v>0</v>
          </cell>
          <cell r="JI193">
            <v>0</v>
          </cell>
          <cell r="JJ193">
            <v>1</v>
          </cell>
          <cell r="JK193">
            <v>0</v>
          </cell>
          <cell r="JL193">
            <v>0</v>
          </cell>
          <cell r="JO193" t="str">
            <v>Moins de 1 heure</v>
          </cell>
          <cell r="JP193" t="str">
            <v>Non</v>
          </cell>
          <cell r="JS193" t="str">
            <v>Aucun</v>
          </cell>
          <cell r="JU193" t="str">
            <v>Aucun</v>
          </cell>
          <cell r="JZ193" t="str">
            <v>Enfant jamais allé à l’école</v>
          </cell>
          <cell r="KD193">
            <v>1</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V193">
            <v>1</v>
          </cell>
          <cell r="KW193">
            <v>0</v>
          </cell>
          <cell r="KX193">
            <v>0</v>
          </cell>
          <cell r="KY193">
            <v>0</v>
          </cell>
          <cell r="KZ193">
            <v>0</v>
          </cell>
          <cell r="LA193">
            <v>0</v>
          </cell>
          <cell r="LD193">
            <v>0</v>
          </cell>
          <cell r="LE193">
            <v>1</v>
          </cell>
          <cell r="LG193">
            <v>0</v>
          </cell>
          <cell r="LH193">
            <v>0</v>
          </cell>
          <cell r="LI193">
            <v>0</v>
          </cell>
          <cell r="LJ193">
            <v>0</v>
          </cell>
          <cell r="LK193">
            <v>0</v>
          </cell>
          <cell r="LL193">
            <v>0</v>
          </cell>
          <cell r="LM193">
            <v>0</v>
          </cell>
          <cell r="LN193">
            <v>0</v>
          </cell>
          <cell r="LQ193">
            <v>0</v>
          </cell>
          <cell r="LR193">
            <v>0</v>
          </cell>
          <cell r="LS193">
            <v>0</v>
          </cell>
          <cell r="LT193">
            <v>0</v>
          </cell>
          <cell r="LU193">
            <v>0</v>
          </cell>
          <cell r="LV193">
            <v>0</v>
          </cell>
          <cell r="LW193">
            <v>0</v>
          </cell>
          <cell r="LX193">
            <v>1</v>
          </cell>
          <cell r="LY193">
            <v>1</v>
          </cell>
          <cell r="LZ193">
            <v>0</v>
          </cell>
          <cell r="MA193">
            <v>0</v>
          </cell>
          <cell r="MB193">
            <v>0</v>
          </cell>
          <cell r="MC193">
            <v>0</v>
          </cell>
          <cell r="MD193">
            <v>0</v>
          </cell>
          <cell r="MG193">
            <v>0</v>
          </cell>
          <cell r="MH193">
            <v>1</v>
          </cell>
          <cell r="MI193">
            <v>0</v>
          </cell>
          <cell r="MJ193">
            <v>0</v>
          </cell>
          <cell r="MK193">
            <v>0</v>
          </cell>
          <cell r="ML193">
            <v>0</v>
          </cell>
          <cell r="MM193">
            <v>0</v>
          </cell>
          <cell r="MN193">
            <v>0</v>
          </cell>
          <cell r="MO193">
            <v>0</v>
          </cell>
          <cell r="MP193">
            <v>0</v>
          </cell>
          <cell r="MQ193">
            <v>0</v>
          </cell>
          <cell r="MR193">
            <v>0</v>
          </cell>
          <cell r="MS193">
            <v>0</v>
          </cell>
          <cell r="MT193">
            <v>0</v>
          </cell>
          <cell r="MU193">
            <v>0</v>
          </cell>
          <cell r="NH193">
            <v>1</v>
          </cell>
          <cell r="NN193">
            <v>3.3</v>
          </cell>
          <cell r="QR193">
            <v>30</v>
          </cell>
          <cell r="QS193">
            <v>5</v>
          </cell>
        </row>
        <row r="194">
          <cell r="F194" t="str">
            <v>Oui</v>
          </cell>
          <cell r="I194">
            <v>0</v>
          </cell>
          <cell r="AM194">
            <v>44835</v>
          </cell>
          <cell r="AN194" t="str">
            <v>Oui</v>
          </cell>
          <cell r="AQ194" t="str">
            <v>Retourné</v>
          </cell>
          <cell r="AS194" t="str">
            <v>Oui</v>
          </cell>
          <cell r="BE194">
            <v>1</v>
          </cell>
          <cell r="BF194">
            <v>0</v>
          </cell>
          <cell r="BH194">
            <v>0</v>
          </cell>
          <cell r="BI194">
            <v>0</v>
          </cell>
          <cell r="BK194">
            <v>0</v>
          </cell>
          <cell r="BL194">
            <v>0</v>
          </cell>
          <cell r="BN194">
            <v>1</v>
          </cell>
          <cell r="BO194">
            <v>1</v>
          </cell>
          <cell r="BQ194">
            <v>0</v>
          </cell>
          <cell r="BR194">
            <v>0</v>
          </cell>
          <cell r="CC194">
            <v>3</v>
          </cell>
          <cell r="CF194">
            <v>3</v>
          </cell>
          <cell r="DE194" t="str">
            <v>Agriculture de rente</v>
          </cell>
          <cell r="DG194" t="str">
            <v>Oui</v>
          </cell>
          <cell r="DI194" t="str">
            <v>Non</v>
          </cell>
          <cell r="DJ194" t="str">
            <v>Le marché n'est pas situé à distance de marche / est trop loin</v>
          </cell>
          <cell r="DL194" t="str">
            <v>Non</v>
          </cell>
          <cell r="DO194">
            <v>1</v>
          </cell>
          <cell r="DP194">
            <v>0</v>
          </cell>
          <cell r="DQ194">
            <v>0</v>
          </cell>
          <cell r="DR194">
            <v>0</v>
          </cell>
          <cell r="DS194">
            <v>1</v>
          </cell>
          <cell r="DT194">
            <v>0</v>
          </cell>
          <cell r="DU194">
            <v>0</v>
          </cell>
          <cell r="DV194">
            <v>0</v>
          </cell>
          <cell r="DW194">
            <v>0</v>
          </cell>
          <cell r="DX194">
            <v>0</v>
          </cell>
          <cell r="DY194">
            <v>0</v>
          </cell>
          <cell r="DZ194">
            <v>0</v>
          </cell>
          <cell r="EA194">
            <v>0</v>
          </cell>
          <cell r="EB194">
            <v>0</v>
          </cell>
          <cell r="EC194">
            <v>0</v>
          </cell>
          <cell r="ED194">
            <v>0</v>
          </cell>
          <cell r="EF194">
            <v>0</v>
          </cell>
          <cell r="EI194">
            <v>2</v>
          </cell>
          <cell r="EJ194">
            <v>2</v>
          </cell>
          <cell r="EK194">
            <v>0</v>
          </cell>
          <cell r="EL194">
            <v>0</v>
          </cell>
          <cell r="FP194" t="str">
            <v>Sur une parcelle ou un abri qui lui appartient</v>
          </cell>
          <cell r="FR194" t="str">
            <v>Maison (construction non-durable délabrée)</v>
          </cell>
          <cell r="FU194" t="str">
            <v>Oui</v>
          </cell>
          <cell r="GE194" t="str">
            <v>Oui</v>
          </cell>
          <cell r="GH194" t="str">
            <v>Source non-améliorée (c'est à dire non-protégée de l'extérieur, p.ex. puits creusé non-couvert/traditionnel, source naturelle non-aménagée, etc.)</v>
          </cell>
          <cell r="GK194" t="str">
            <v>Oui</v>
          </cell>
          <cell r="GL194" t="str">
            <v>Oui</v>
          </cell>
          <cell r="GM194" t="str">
            <v>Oui</v>
          </cell>
          <cell r="GN194" t="str">
            <v>Oui</v>
          </cell>
          <cell r="GO194" t="str">
            <v>Moins de 30 minutes</v>
          </cell>
          <cell r="GQ194">
            <v>0</v>
          </cell>
          <cell r="GR194">
            <v>0</v>
          </cell>
          <cell r="GS194">
            <v>0</v>
          </cell>
          <cell r="GT194">
            <v>0</v>
          </cell>
          <cell r="GU194">
            <v>0</v>
          </cell>
          <cell r="GV194">
            <v>0</v>
          </cell>
          <cell r="GW194">
            <v>0</v>
          </cell>
          <cell r="GX194">
            <v>0</v>
          </cell>
          <cell r="GY194">
            <v>1</v>
          </cell>
          <cell r="GZ194">
            <v>0</v>
          </cell>
          <cell r="HA194">
            <v>0</v>
          </cell>
          <cell r="HB194">
            <v>0</v>
          </cell>
          <cell r="HM194" t="str">
            <v>Non</v>
          </cell>
          <cell r="HO194" t="str">
            <v>Pas d'installation sanitaire/défécation à l'air libre</v>
          </cell>
          <cell r="HU194" t="str">
            <v>Structure de santé (centre, clinique, hôpital, etc.)</v>
          </cell>
          <cell r="HW194" t="str">
            <v>Structure de santé (centre, clinique, hôpital, etc.)</v>
          </cell>
          <cell r="HY194" t="str">
            <v>Entre 2 heures et une demi-journée</v>
          </cell>
          <cell r="HZ194" t="str">
            <v>Non</v>
          </cell>
          <cell r="IB194" t="str">
            <v>Non</v>
          </cell>
          <cell r="IC194" t="str">
            <v>Non</v>
          </cell>
          <cell r="ID194" t="str">
            <v>Non</v>
          </cell>
          <cell r="IG194" t="str">
            <v>Non</v>
          </cell>
          <cell r="II194" t="str">
            <v>Non</v>
          </cell>
          <cell r="IO194">
            <v>0</v>
          </cell>
          <cell r="IP194">
            <v>0</v>
          </cell>
          <cell r="IQ194">
            <v>0</v>
          </cell>
          <cell r="IR194">
            <v>0</v>
          </cell>
          <cell r="IS194">
            <v>0</v>
          </cell>
          <cell r="IT194">
            <v>1</v>
          </cell>
          <cell r="IU194">
            <v>0</v>
          </cell>
          <cell r="IW194">
            <v>0</v>
          </cell>
          <cell r="IX194">
            <v>0</v>
          </cell>
          <cell r="IY194">
            <v>1</v>
          </cell>
          <cell r="IZ194">
            <v>0</v>
          </cell>
          <cell r="JA194">
            <v>0</v>
          </cell>
          <cell r="JB194">
            <v>0</v>
          </cell>
          <cell r="JC194">
            <v>0</v>
          </cell>
          <cell r="JE194">
            <v>0</v>
          </cell>
          <cell r="JF194">
            <v>0</v>
          </cell>
          <cell r="JG194">
            <v>1</v>
          </cell>
          <cell r="JH194">
            <v>0</v>
          </cell>
          <cell r="JI194">
            <v>0</v>
          </cell>
          <cell r="JJ194">
            <v>0</v>
          </cell>
          <cell r="JK194">
            <v>0</v>
          </cell>
          <cell r="JL194">
            <v>0</v>
          </cell>
          <cell r="JO194" t="str">
            <v>Moins de 1 heure</v>
          </cell>
          <cell r="JP194" t="str">
            <v>Non</v>
          </cell>
          <cell r="KD194">
            <v>1</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V194">
            <v>1</v>
          </cell>
          <cell r="KW194">
            <v>0</v>
          </cell>
          <cell r="KX194">
            <v>1</v>
          </cell>
          <cell r="KY194">
            <v>0</v>
          </cell>
          <cell r="KZ194">
            <v>0</v>
          </cell>
          <cell r="LA194">
            <v>0</v>
          </cell>
          <cell r="LD194">
            <v>0</v>
          </cell>
          <cell r="LE194">
            <v>1</v>
          </cell>
          <cell r="LG194">
            <v>0</v>
          </cell>
          <cell r="LH194">
            <v>0</v>
          </cell>
          <cell r="LI194">
            <v>0</v>
          </cell>
          <cell r="LJ194">
            <v>0</v>
          </cell>
          <cell r="LK194">
            <v>0</v>
          </cell>
          <cell r="LL194">
            <v>0</v>
          </cell>
          <cell r="LM194">
            <v>0</v>
          </cell>
          <cell r="LN194">
            <v>0</v>
          </cell>
          <cell r="LQ194">
            <v>0</v>
          </cell>
          <cell r="LR194">
            <v>0</v>
          </cell>
          <cell r="LS194">
            <v>0</v>
          </cell>
          <cell r="LT194">
            <v>0</v>
          </cell>
          <cell r="LU194">
            <v>0</v>
          </cell>
          <cell r="LV194">
            <v>0</v>
          </cell>
          <cell r="LW194">
            <v>0</v>
          </cell>
          <cell r="LX194">
            <v>1</v>
          </cell>
          <cell r="LY194">
            <v>0</v>
          </cell>
          <cell r="LZ194">
            <v>0</v>
          </cell>
          <cell r="MA194">
            <v>0</v>
          </cell>
          <cell r="MB194">
            <v>0</v>
          </cell>
          <cell r="MC194">
            <v>0</v>
          </cell>
          <cell r="MD194">
            <v>0</v>
          </cell>
          <cell r="MG194">
            <v>0</v>
          </cell>
          <cell r="MH194">
            <v>1</v>
          </cell>
          <cell r="MI194">
            <v>0</v>
          </cell>
          <cell r="MJ194">
            <v>0</v>
          </cell>
          <cell r="MK194">
            <v>0</v>
          </cell>
          <cell r="ML194">
            <v>0</v>
          </cell>
          <cell r="MM194">
            <v>0</v>
          </cell>
          <cell r="MN194">
            <v>0</v>
          </cell>
          <cell r="MO194">
            <v>0</v>
          </cell>
          <cell r="MP194">
            <v>0</v>
          </cell>
          <cell r="MQ194">
            <v>0</v>
          </cell>
          <cell r="MR194">
            <v>0</v>
          </cell>
          <cell r="MS194">
            <v>0</v>
          </cell>
          <cell r="MT194">
            <v>0</v>
          </cell>
          <cell r="MU194">
            <v>0</v>
          </cell>
          <cell r="NH194">
            <v>1</v>
          </cell>
          <cell r="NN194">
            <v>1.9</v>
          </cell>
          <cell r="QR194">
            <v>36</v>
          </cell>
          <cell r="QS194">
            <v>2</v>
          </cell>
        </row>
        <row r="195">
          <cell r="F195" t="str">
            <v>Oui</v>
          </cell>
          <cell r="I195">
            <v>0</v>
          </cell>
          <cell r="AM195">
            <v>44896</v>
          </cell>
          <cell r="AN195" t="str">
            <v>Oui</v>
          </cell>
          <cell r="AQ195" t="str">
            <v>Résident / autochtone (pas déplacé depuis au moins 12 mois)</v>
          </cell>
          <cell r="AS195" t="str">
            <v>Oui</v>
          </cell>
          <cell r="BE195">
            <v>0</v>
          </cell>
          <cell r="BF195">
            <v>0</v>
          </cell>
          <cell r="BH195">
            <v>2</v>
          </cell>
          <cell r="BI195">
            <v>0</v>
          </cell>
          <cell r="BK195">
            <v>0</v>
          </cell>
          <cell r="BL195">
            <v>3</v>
          </cell>
          <cell r="BN195">
            <v>1</v>
          </cell>
          <cell r="BO195">
            <v>2</v>
          </cell>
          <cell r="BQ195">
            <v>0</v>
          </cell>
          <cell r="BR195">
            <v>0</v>
          </cell>
          <cell r="CC195">
            <v>8</v>
          </cell>
          <cell r="CF195">
            <v>8</v>
          </cell>
          <cell r="DE195" t="str">
            <v>Agriculture de subsistance</v>
          </cell>
          <cell r="DG195" t="str">
            <v>Oui</v>
          </cell>
          <cell r="DI195" t="str">
            <v>Oui</v>
          </cell>
          <cell r="DL195" t="str">
            <v>Non</v>
          </cell>
          <cell r="DO195">
            <v>1</v>
          </cell>
          <cell r="DP195">
            <v>0</v>
          </cell>
          <cell r="DQ195">
            <v>0</v>
          </cell>
          <cell r="DR195">
            <v>1</v>
          </cell>
          <cell r="DS195">
            <v>0</v>
          </cell>
          <cell r="DT195">
            <v>0</v>
          </cell>
          <cell r="DU195">
            <v>0</v>
          </cell>
          <cell r="DV195">
            <v>0</v>
          </cell>
          <cell r="DW195">
            <v>0</v>
          </cell>
          <cell r="DX195">
            <v>0</v>
          </cell>
          <cell r="DY195">
            <v>0</v>
          </cell>
          <cell r="DZ195">
            <v>0</v>
          </cell>
          <cell r="EA195">
            <v>0</v>
          </cell>
          <cell r="EB195">
            <v>0</v>
          </cell>
          <cell r="EC195">
            <v>0</v>
          </cell>
          <cell r="ED195">
            <v>0</v>
          </cell>
          <cell r="EF195">
            <v>0</v>
          </cell>
          <cell r="EI195">
            <v>2</v>
          </cell>
          <cell r="EJ195">
            <v>2</v>
          </cell>
          <cell r="EK195">
            <v>2</v>
          </cell>
          <cell r="EL195">
            <v>2</v>
          </cell>
          <cell r="FP195" t="str">
            <v>En famille d'accueil</v>
          </cell>
          <cell r="FR195" t="str">
            <v>Abri d'urgence (non-durable, construit à partir des matériaux disponibles en urgence)</v>
          </cell>
          <cell r="FU195" t="str">
            <v>Non</v>
          </cell>
          <cell r="GE195" t="str">
            <v>Non</v>
          </cell>
          <cell r="GH195" t="str">
            <v>Source non-améliorée (c'est à dire non-protégée de l'extérieur, p.ex. puits creusé non-couvert/traditionnel, source naturelle non-aménagée, etc.)</v>
          </cell>
          <cell r="GK195" t="str">
            <v>Non</v>
          </cell>
          <cell r="GL195" t="str">
            <v>Non</v>
          </cell>
          <cell r="GM195" t="str">
            <v>Non</v>
          </cell>
          <cell r="GN195" t="str">
            <v>Non</v>
          </cell>
          <cell r="GO195" t="str">
            <v>Moins de 30 minutes</v>
          </cell>
          <cell r="GQ195">
            <v>0</v>
          </cell>
          <cell r="GR195">
            <v>0</v>
          </cell>
          <cell r="GS195">
            <v>0</v>
          </cell>
          <cell r="GT195">
            <v>0</v>
          </cell>
          <cell r="GU195">
            <v>0</v>
          </cell>
          <cell r="GV195">
            <v>0</v>
          </cell>
          <cell r="GW195">
            <v>1</v>
          </cell>
          <cell r="GX195">
            <v>0</v>
          </cell>
          <cell r="GY195">
            <v>1</v>
          </cell>
          <cell r="GZ195">
            <v>0</v>
          </cell>
          <cell r="HA195">
            <v>1</v>
          </cell>
          <cell r="HB195">
            <v>0</v>
          </cell>
          <cell r="HM195" t="str">
            <v>Non</v>
          </cell>
          <cell r="HO195" t="str">
            <v>Pas d'installation sanitaire/défécation à l'air libre</v>
          </cell>
          <cell r="HU195" t="str">
            <v>Structure de santé (centre, clinique, hôpital, etc.)</v>
          </cell>
          <cell r="HW195" t="str">
            <v>Structure de santé (centre, clinique, hôpital, etc.)</v>
          </cell>
          <cell r="HY195" t="str">
            <v>Moins de 1 heure</v>
          </cell>
          <cell r="HZ195" t="str">
            <v>Non</v>
          </cell>
          <cell r="IB195" t="str">
            <v>Oui</v>
          </cell>
          <cell r="IC195" t="str">
            <v>Oui</v>
          </cell>
          <cell r="ID195" t="str">
            <v>Oui</v>
          </cell>
          <cell r="IG195" t="str">
            <v>Non</v>
          </cell>
          <cell r="II195" t="str">
            <v>Non</v>
          </cell>
          <cell r="IO195">
            <v>0</v>
          </cell>
          <cell r="IP195">
            <v>0</v>
          </cell>
          <cell r="IQ195">
            <v>0</v>
          </cell>
          <cell r="IR195">
            <v>0</v>
          </cell>
          <cell r="IS195">
            <v>0</v>
          </cell>
          <cell r="IT195">
            <v>1</v>
          </cell>
          <cell r="IU195">
            <v>0</v>
          </cell>
          <cell r="IW195">
            <v>0</v>
          </cell>
          <cell r="IX195">
            <v>0</v>
          </cell>
          <cell r="IY195">
            <v>0</v>
          </cell>
          <cell r="IZ195">
            <v>0</v>
          </cell>
          <cell r="JA195">
            <v>0</v>
          </cell>
          <cell r="JB195">
            <v>1</v>
          </cell>
          <cell r="JC195">
            <v>0</v>
          </cell>
          <cell r="JE195">
            <v>1</v>
          </cell>
          <cell r="JF195">
            <v>0</v>
          </cell>
          <cell r="JG195">
            <v>0</v>
          </cell>
          <cell r="JH195">
            <v>0</v>
          </cell>
          <cell r="JI195">
            <v>0</v>
          </cell>
          <cell r="JJ195">
            <v>0</v>
          </cell>
          <cell r="JK195">
            <v>0</v>
          </cell>
          <cell r="JL195">
            <v>0</v>
          </cell>
          <cell r="JO195" t="str">
            <v>Moins de 1 heure</v>
          </cell>
          <cell r="JP195" t="str">
            <v>Non</v>
          </cell>
          <cell r="JT195" t="str">
            <v>Certaines mais pas toutes</v>
          </cell>
          <cell r="JV195" t="str">
            <v>Pas de filles de cet âge dans le ménage</v>
          </cell>
          <cell r="JZ195" t="str">
            <v>Manque de moyens pour payer l’école</v>
          </cell>
          <cell r="KD195">
            <v>1</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V195">
            <v>1</v>
          </cell>
          <cell r="KW195">
            <v>0</v>
          </cell>
          <cell r="KX195">
            <v>0</v>
          </cell>
          <cell r="KY195">
            <v>1</v>
          </cell>
          <cell r="KZ195">
            <v>0</v>
          </cell>
          <cell r="LA195">
            <v>1</v>
          </cell>
          <cell r="LD195">
            <v>0</v>
          </cell>
          <cell r="LE195">
            <v>1</v>
          </cell>
          <cell r="LG195">
            <v>0</v>
          </cell>
          <cell r="LH195">
            <v>0</v>
          </cell>
          <cell r="LI195">
            <v>0</v>
          </cell>
          <cell r="LJ195">
            <v>0</v>
          </cell>
          <cell r="LK195">
            <v>0</v>
          </cell>
          <cell r="LL195">
            <v>0</v>
          </cell>
          <cell r="LM195">
            <v>0</v>
          </cell>
          <cell r="LN195">
            <v>0</v>
          </cell>
          <cell r="LQ195">
            <v>0</v>
          </cell>
          <cell r="LR195">
            <v>0</v>
          </cell>
          <cell r="LS195">
            <v>0</v>
          </cell>
          <cell r="LT195">
            <v>0</v>
          </cell>
          <cell r="LU195">
            <v>0</v>
          </cell>
          <cell r="LV195">
            <v>0</v>
          </cell>
          <cell r="LW195">
            <v>0</v>
          </cell>
          <cell r="LX195">
            <v>1</v>
          </cell>
          <cell r="LY195">
            <v>0</v>
          </cell>
          <cell r="LZ195">
            <v>0</v>
          </cell>
          <cell r="MA195">
            <v>0</v>
          </cell>
          <cell r="MB195">
            <v>0</v>
          </cell>
          <cell r="MC195">
            <v>0</v>
          </cell>
          <cell r="MD195">
            <v>0</v>
          </cell>
          <cell r="MG195">
            <v>0</v>
          </cell>
          <cell r="MH195">
            <v>0</v>
          </cell>
          <cell r="MI195">
            <v>0</v>
          </cell>
          <cell r="MJ195">
            <v>0</v>
          </cell>
          <cell r="MK195">
            <v>0</v>
          </cell>
          <cell r="ML195">
            <v>0</v>
          </cell>
          <cell r="MM195">
            <v>0</v>
          </cell>
          <cell r="MN195">
            <v>0</v>
          </cell>
          <cell r="MO195">
            <v>1</v>
          </cell>
          <cell r="MP195">
            <v>0</v>
          </cell>
          <cell r="MQ195">
            <v>0</v>
          </cell>
          <cell r="MR195">
            <v>0</v>
          </cell>
          <cell r="MS195">
            <v>0</v>
          </cell>
          <cell r="MT195">
            <v>0</v>
          </cell>
          <cell r="MU195">
            <v>0</v>
          </cell>
          <cell r="NH195">
            <v>1</v>
          </cell>
          <cell r="NN195">
            <v>2.2999999999999998</v>
          </cell>
          <cell r="QR195">
            <v>31</v>
          </cell>
          <cell r="QS195">
            <v>20</v>
          </cell>
        </row>
        <row r="196">
          <cell r="F196" t="str">
            <v>Oui</v>
          </cell>
          <cell r="I196">
            <v>0</v>
          </cell>
          <cell r="AM196">
            <v>43739</v>
          </cell>
          <cell r="AN196" t="str">
            <v>Non</v>
          </cell>
          <cell r="AO196">
            <v>45200</v>
          </cell>
          <cell r="AQ196" t="str">
            <v>Retourné</v>
          </cell>
          <cell r="AS196" t="str">
            <v>Non</v>
          </cell>
          <cell r="BE196">
            <v>0</v>
          </cell>
          <cell r="BF196">
            <v>0</v>
          </cell>
          <cell r="BH196">
            <v>0</v>
          </cell>
          <cell r="BI196">
            <v>0</v>
          </cell>
          <cell r="BK196">
            <v>0</v>
          </cell>
          <cell r="BL196">
            <v>0</v>
          </cell>
          <cell r="BN196">
            <v>1</v>
          </cell>
          <cell r="BO196">
            <v>0</v>
          </cell>
          <cell r="BQ196">
            <v>0</v>
          </cell>
          <cell r="BR196">
            <v>0</v>
          </cell>
          <cell r="CC196">
            <v>1</v>
          </cell>
          <cell r="CF196">
            <v>1</v>
          </cell>
          <cell r="DE196" t="str">
            <v>Agriculture de rente</v>
          </cell>
          <cell r="DG196" t="str">
            <v>Non</v>
          </cell>
          <cell r="DI196" t="str">
            <v>Non</v>
          </cell>
          <cell r="DJ196" t="str">
            <v>Le marché n'est plus fonctionnel</v>
          </cell>
          <cell r="DL196" t="str">
            <v>Non</v>
          </cell>
          <cell r="DO196">
            <v>1</v>
          </cell>
          <cell r="DP196">
            <v>0</v>
          </cell>
          <cell r="DQ196">
            <v>0</v>
          </cell>
          <cell r="DR196">
            <v>0</v>
          </cell>
          <cell r="DS196">
            <v>1</v>
          </cell>
          <cell r="DT196">
            <v>0</v>
          </cell>
          <cell r="DU196">
            <v>0</v>
          </cell>
          <cell r="DV196">
            <v>0</v>
          </cell>
          <cell r="DW196">
            <v>0</v>
          </cell>
          <cell r="DX196">
            <v>0</v>
          </cell>
          <cell r="DY196">
            <v>0</v>
          </cell>
          <cell r="DZ196">
            <v>0</v>
          </cell>
          <cell r="EA196">
            <v>0</v>
          </cell>
          <cell r="EB196">
            <v>0</v>
          </cell>
          <cell r="EC196">
            <v>0</v>
          </cell>
          <cell r="ED196">
            <v>0</v>
          </cell>
          <cell r="EF196">
            <v>0</v>
          </cell>
          <cell r="EI196">
            <v>1</v>
          </cell>
          <cell r="EJ196">
            <v>0</v>
          </cell>
          <cell r="FP196" t="str">
            <v>Sur une parcelle ou un abri qui lui appartient</v>
          </cell>
          <cell r="FR196" t="str">
            <v>Maison (construction non-durable délabrée)</v>
          </cell>
          <cell r="FU196" t="str">
            <v>Oui</v>
          </cell>
          <cell r="GE196" t="str">
            <v>Ne sait pas</v>
          </cell>
          <cell r="GH196" t="str">
            <v>Eau de surface (p.ex. rivière, barrage, lac, mare, courant, canal, système d’irrigation, etc.)</v>
          </cell>
          <cell r="GK196" t="str">
            <v>Oui</v>
          </cell>
          <cell r="GL196" t="str">
            <v>Oui</v>
          </cell>
          <cell r="GM196" t="str">
            <v>Oui</v>
          </cell>
          <cell r="GN196" t="str">
            <v>Oui</v>
          </cell>
          <cell r="GO196" t="str">
            <v>Moins de 30 minutes</v>
          </cell>
          <cell r="GQ196">
            <v>0</v>
          </cell>
          <cell r="GR196">
            <v>0</v>
          </cell>
          <cell r="GS196">
            <v>0</v>
          </cell>
          <cell r="GT196">
            <v>0</v>
          </cell>
          <cell r="GU196">
            <v>0</v>
          </cell>
          <cell r="GV196">
            <v>0</v>
          </cell>
          <cell r="GW196">
            <v>0</v>
          </cell>
          <cell r="GX196">
            <v>0</v>
          </cell>
          <cell r="GY196">
            <v>1</v>
          </cell>
          <cell r="GZ196">
            <v>0</v>
          </cell>
          <cell r="HA196">
            <v>0</v>
          </cell>
          <cell r="HB196">
            <v>0</v>
          </cell>
          <cell r="HM196" t="str">
            <v>Non</v>
          </cell>
          <cell r="HO196" t="str">
            <v>Pas d'installation sanitaire/défécation à l'air libre</v>
          </cell>
          <cell r="HU196" t="str">
            <v>Structure de santé (centre, clinique, hôpital, etc.)</v>
          </cell>
          <cell r="HW196" t="str">
            <v>Structure de santé (centre, clinique, hôpital, etc.)</v>
          </cell>
          <cell r="HY196" t="str">
            <v>Moins de 1 heure</v>
          </cell>
          <cell r="HZ196" t="str">
            <v>Non</v>
          </cell>
          <cell r="IG196" t="str">
            <v>Non</v>
          </cell>
          <cell r="II196" t="str">
            <v>Non</v>
          </cell>
          <cell r="IO196">
            <v>0</v>
          </cell>
          <cell r="IP196">
            <v>0</v>
          </cell>
          <cell r="IQ196">
            <v>0</v>
          </cell>
          <cell r="IR196">
            <v>0</v>
          </cell>
          <cell r="IS196">
            <v>0</v>
          </cell>
          <cell r="IT196">
            <v>1</v>
          </cell>
          <cell r="IU196">
            <v>0</v>
          </cell>
          <cell r="JE196">
            <v>0</v>
          </cell>
          <cell r="JF196">
            <v>1</v>
          </cell>
          <cell r="JG196">
            <v>0</v>
          </cell>
          <cell r="JH196">
            <v>0</v>
          </cell>
          <cell r="JI196">
            <v>0</v>
          </cell>
          <cell r="JJ196">
            <v>0</v>
          </cell>
          <cell r="JK196">
            <v>0</v>
          </cell>
          <cell r="JL196">
            <v>0</v>
          </cell>
          <cell r="JO196" t="str">
            <v>Moins de 1 heure</v>
          </cell>
          <cell r="JP196" t="str">
            <v>Non</v>
          </cell>
          <cell r="KD196">
            <v>1</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V196">
            <v>1</v>
          </cell>
          <cell r="KW196">
            <v>0</v>
          </cell>
          <cell r="KX196">
            <v>1</v>
          </cell>
          <cell r="KY196">
            <v>0</v>
          </cell>
          <cell r="KZ196">
            <v>0</v>
          </cell>
          <cell r="LA196">
            <v>0</v>
          </cell>
          <cell r="LD196">
            <v>0</v>
          </cell>
          <cell r="LE196">
            <v>1</v>
          </cell>
          <cell r="LG196">
            <v>0</v>
          </cell>
          <cell r="LH196">
            <v>0</v>
          </cell>
          <cell r="LI196">
            <v>0</v>
          </cell>
          <cell r="LJ196">
            <v>0</v>
          </cell>
          <cell r="LK196">
            <v>0</v>
          </cell>
          <cell r="LL196">
            <v>0</v>
          </cell>
          <cell r="LM196">
            <v>0</v>
          </cell>
          <cell r="LN196">
            <v>0</v>
          </cell>
          <cell r="LQ196">
            <v>0</v>
          </cell>
          <cell r="LR196">
            <v>1</v>
          </cell>
          <cell r="LS196">
            <v>0</v>
          </cell>
          <cell r="LT196">
            <v>0</v>
          </cell>
          <cell r="LU196">
            <v>0</v>
          </cell>
          <cell r="LV196">
            <v>0</v>
          </cell>
          <cell r="LW196">
            <v>0</v>
          </cell>
          <cell r="LX196">
            <v>0</v>
          </cell>
          <cell r="LY196">
            <v>0</v>
          </cell>
          <cell r="LZ196">
            <v>0</v>
          </cell>
          <cell r="MA196">
            <v>0</v>
          </cell>
          <cell r="MB196">
            <v>0</v>
          </cell>
          <cell r="MC196">
            <v>0</v>
          </cell>
          <cell r="MD196">
            <v>0</v>
          </cell>
          <cell r="MG196">
            <v>0</v>
          </cell>
          <cell r="MH196">
            <v>1</v>
          </cell>
          <cell r="MI196">
            <v>0</v>
          </cell>
          <cell r="MJ196">
            <v>0</v>
          </cell>
          <cell r="MK196">
            <v>0</v>
          </cell>
          <cell r="ML196">
            <v>0</v>
          </cell>
          <cell r="MM196">
            <v>0</v>
          </cell>
          <cell r="MN196">
            <v>0</v>
          </cell>
          <cell r="MO196">
            <v>0</v>
          </cell>
          <cell r="MP196">
            <v>0</v>
          </cell>
          <cell r="MQ196">
            <v>0</v>
          </cell>
          <cell r="MR196">
            <v>0</v>
          </cell>
          <cell r="MS196">
            <v>0</v>
          </cell>
          <cell r="MT196">
            <v>0</v>
          </cell>
          <cell r="MU196">
            <v>0</v>
          </cell>
          <cell r="NH196">
            <v>1</v>
          </cell>
          <cell r="NN196">
            <v>0.8</v>
          </cell>
          <cell r="QR196">
            <v>35</v>
          </cell>
          <cell r="QS196">
            <v>5</v>
          </cell>
        </row>
        <row r="197">
          <cell r="F197" t="str">
            <v>Oui</v>
          </cell>
          <cell r="I197">
            <v>0</v>
          </cell>
          <cell r="AM197">
            <v>44896</v>
          </cell>
          <cell r="AN197" t="str">
            <v>Oui</v>
          </cell>
          <cell r="AQ197" t="str">
            <v>Résident / autochtone (pas déplacé depuis au moins 12 mois)</v>
          </cell>
          <cell r="AS197" t="str">
            <v>Non</v>
          </cell>
          <cell r="BE197">
            <v>0</v>
          </cell>
          <cell r="BF197">
            <v>0</v>
          </cell>
          <cell r="BH197">
            <v>3</v>
          </cell>
          <cell r="BI197">
            <v>0</v>
          </cell>
          <cell r="BK197">
            <v>5</v>
          </cell>
          <cell r="BL197">
            <v>0</v>
          </cell>
          <cell r="BN197">
            <v>1</v>
          </cell>
          <cell r="BO197">
            <v>1</v>
          </cell>
          <cell r="BQ197">
            <v>0</v>
          </cell>
          <cell r="BR197">
            <v>0</v>
          </cell>
          <cell r="CC197">
            <v>10</v>
          </cell>
          <cell r="CF197">
            <v>10</v>
          </cell>
          <cell r="DE197" t="str">
            <v>Agriculture de subsistance</v>
          </cell>
          <cell r="DG197" t="str">
            <v>Non</v>
          </cell>
          <cell r="DI197" t="str">
            <v>Oui</v>
          </cell>
          <cell r="DL197" t="str">
            <v>Non</v>
          </cell>
          <cell r="DO197">
            <v>1</v>
          </cell>
          <cell r="DP197">
            <v>0</v>
          </cell>
          <cell r="DQ197">
            <v>0</v>
          </cell>
          <cell r="DR197">
            <v>1</v>
          </cell>
          <cell r="DS197">
            <v>1</v>
          </cell>
          <cell r="DT197">
            <v>0</v>
          </cell>
          <cell r="DU197">
            <v>0</v>
          </cell>
          <cell r="DV197">
            <v>0</v>
          </cell>
          <cell r="DW197">
            <v>0</v>
          </cell>
          <cell r="DX197">
            <v>0</v>
          </cell>
          <cell r="DY197">
            <v>0</v>
          </cell>
          <cell r="DZ197">
            <v>0</v>
          </cell>
          <cell r="EA197">
            <v>0</v>
          </cell>
          <cell r="EB197">
            <v>0</v>
          </cell>
          <cell r="EC197">
            <v>0</v>
          </cell>
          <cell r="ED197">
            <v>0</v>
          </cell>
          <cell r="EF197">
            <v>0</v>
          </cell>
          <cell r="EI197">
            <v>1</v>
          </cell>
          <cell r="EJ197">
            <v>1</v>
          </cell>
          <cell r="EK197">
            <v>2</v>
          </cell>
          <cell r="EL197">
            <v>2</v>
          </cell>
          <cell r="FP197" t="str">
            <v>En famille d'accueil</v>
          </cell>
          <cell r="FR197" t="str">
            <v>Abri d'urgence (non-durable, construit à partir des matériaux disponibles en urgence)</v>
          </cell>
          <cell r="FU197" t="str">
            <v>Non</v>
          </cell>
          <cell r="GE197" t="str">
            <v>Non</v>
          </cell>
          <cell r="GH197" t="str">
            <v>Source non-améliorée (c'est à dire non-protégée de l'extérieur, p.ex. puits creusé non-couvert/traditionnel, source naturelle non-aménagée, etc.)</v>
          </cell>
          <cell r="GK197" t="str">
            <v>Non</v>
          </cell>
          <cell r="GL197" t="str">
            <v>Non</v>
          </cell>
          <cell r="GM197" t="str">
            <v>Non</v>
          </cell>
          <cell r="GN197" t="str">
            <v>Non</v>
          </cell>
          <cell r="GO197" t="str">
            <v>De 31 minutes à 2 heures</v>
          </cell>
          <cell r="GQ197">
            <v>0</v>
          </cell>
          <cell r="GR197">
            <v>0</v>
          </cell>
          <cell r="GS197">
            <v>0</v>
          </cell>
          <cell r="GT197">
            <v>0</v>
          </cell>
          <cell r="GU197">
            <v>0</v>
          </cell>
          <cell r="GV197">
            <v>0</v>
          </cell>
          <cell r="GW197">
            <v>1</v>
          </cell>
          <cell r="GX197">
            <v>0</v>
          </cell>
          <cell r="GY197">
            <v>1</v>
          </cell>
          <cell r="GZ197">
            <v>0</v>
          </cell>
          <cell r="HA197">
            <v>0</v>
          </cell>
          <cell r="HB197">
            <v>0</v>
          </cell>
          <cell r="HM197" t="str">
            <v>Non</v>
          </cell>
          <cell r="HO197" t="str">
            <v>Installation sanitaire non-améliorée (c’est-à-dire qui n'empêchent pas le contact extérieur avec les excréments, p.ex. latrine à fosse ouverte/sans dalle, latrines traditionnelles, etc.)</v>
          </cell>
          <cell r="HQ197" t="str">
            <v>Non</v>
          </cell>
          <cell r="HR197" t="str">
            <v>Non</v>
          </cell>
          <cell r="HU197" t="str">
            <v>Structure de santé (centre, clinique, hôpital, etc.)</v>
          </cell>
          <cell r="HW197" t="str">
            <v>Structure de santé (centre, clinique, hôpital, etc.)</v>
          </cell>
          <cell r="HY197" t="str">
            <v>Entre 1 heure et 2 heures</v>
          </cell>
          <cell r="HZ197" t="str">
            <v>Non</v>
          </cell>
          <cell r="IB197" t="str">
            <v>Non</v>
          </cell>
          <cell r="IC197" t="str">
            <v>Oui</v>
          </cell>
          <cell r="ID197" t="str">
            <v>Oui</v>
          </cell>
          <cell r="IG197" t="str">
            <v>Non</v>
          </cell>
          <cell r="II197" t="str">
            <v>Non</v>
          </cell>
          <cell r="IO197">
            <v>0</v>
          </cell>
          <cell r="IP197">
            <v>0</v>
          </cell>
          <cell r="IQ197">
            <v>0</v>
          </cell>
          <cell r="IR197">
            <v>0</v>
          </cell>
          <cell r="IS197">
            <v>0</v>
          </cell>
          <cell r="IT197">
            <v>1</v>
          </cell>
          <cell r="IU197">
            <v>0</v>
          </cell>
          <cell r="IW197">
            <v>0</v>
          </cell>
          <cell r="IX197">
            <v>0</v>
          </cell>
          <cell r="IY197">
            <v>0</v>
          </cell>
          <cell r="IZ197">
            <v>0</v>
          </cell>
          <cell r="JA197">
            <v>0</v>
          </cell>
          <cell r="JB197">
            <v>1</v>
          </cell>
          <cell r="JC197">
            <v>0</v>
          </cell>
          <cell r="JE197">
            <v>1</v>
          </cell>
          <cell r="JF197">
            <v>0</v>
          </cell>
          <cell r="JG197">
            <v>0</v>
          </cell>
          <cell r="JH197">
            <v>0</v>
          </cell>
          <cell r="JI197">
            <v>0</v>
          </cell>
          <cell r="JJ197">
            <v>0</v>
          </cell>
          <cell r="JK197">
            <v>0</v>
          </cell>
          <cell r="JL197">
            <v>0</v>
          </cell>
          <cell r="JO197" t="str">
            <v>Au moins une heure</v>
          </cell>
          <cell r="JP197" t="str">
            <v>Non</v>
          </cell>
          <cell r="JS197" t="str">
            <v>Certains mais pas tous</v>
          </cell>
          <cell r="JU197" t="str">
            <v>Certains mais pas tous</v>
          </cell>
          <cell r="JZ197" t="str">
            <v>Manque de moyens pour payer l’école</v>
          </cell>
          <cell r="KD197">
            <v>1</v>
          </cell>
          <cell r="KE197">
            <v>0</v>
          </cell>
          <cell r="KF197">
            <v>0</v>
          </cell>
          <cell r="KG197">
            <v>0</v>
          </cell>
          <cell r="KH197">
            <v>0</v>
          </cell>
          <cell r="KI197">
            <v>0</v>
          </cell>
          <cell r="KJ197">
            <v>0</v>
          </cell>
          <cell r="KK197">
            <v>0</v>
          </cell>
          <cell r="KL197">
            <v>0</v>
          </cell>
          <cell r="KM197">
            <v>0</v>
          </cell>
          <cell r="KN197">
            <v>0</v>
          </cell>
          <cell r="KO197">
            <v>0</v>
          </cell>
          <cell r="KP197">
            <v>0</v>
          </cell>
          <cell r="KQ197">
            <v>0</v>
          </cell>
          <cell r="KR197">
            <v>0</v>
          </cell>
          <cell r="KS197">
            <v>0</v>
          </cell>
          <cell r="KV197">
            <v>0</v>
          </cell>
          <cell r="KW197">
            <v>0</v>
          </cell>
          <cell r="KX197">
            <v>0</v>
          </cell>
          <cell r="KY197">
            <v>1</v>
          </cell>
          <cell r="KZ197">
            <v>0</v>
          </cell>
          <cell r="LA197">
            <v>1</v>
          </cell>
          <cell r="LD197">
            <v>0</v>
          </cell>
          <cell r="LE197">
            <v>1</v>
          </cell>
          <cell r="LG197">
            <v>0</v>
          </cell>
          <cell r="LH197">
            <v>0</v>
          </cell>
          <cell r="LI197">
            <v>0</v>
          </cell>
          <cell r="LJ197">
            <v>0</v>
          </cell>
          <cell r="LK197">
            <v>0</v>
          </cell>
          <cell r="LL197">
            <v>0</v>
          </cell>
          <cell r="LM197">
            <v>0</v>
          </cell>
          <cell r="LN197">
            <v>0</v>
          </cell>
          <cell r="LQ197">
            <v>0</v>
          </cell>
          <cell r="LR197">
            <v>0</v>
          </cell>
          <cell r="LS197">
            <v>0</v>
          </cell>
          <cell r="LT197">
            <v>0</v>
          </cell>
          <cell r="LU197">
            <v>0</v>
          </cell>
          <cell r="LV197">
            <v>0</v>
          </cell>
          <cell r="LW197">
            <v>0</v>
          </cell>
          <cell r="LX197">
            <v>1</v>
          </cell>
          <cell r="LY197">
            <v>0</v>
          </cell>
          <cell r="LZ197">
            <v>0</v>
          </cell>
          <cell r="MA197">
            <v>0</v>
          </cell>
          <cell r="MB197">
            <v>0</v>
          </cell>
          <cell r="MC197">
            <v>0</v>
          </cell>
          <cell r="MD197">
            <v>0</v>
          </cell>
          <cell r="MG197">
            <v>0</v>
          </cell>
          <cell r="MH197">
            <v>0</v>
          </cell>
          <cell r="MI197">
            <v>0</v>
          </cell>
          <cell r="MJ197">
            <v>0</v>
          </cell>
          <cell r="MK197">
            <v>0</v>
          </cell>
          <cell r="ML197">
            <v>0</v>
          </cell>
          <cell r="MM197">
            <v>0</v>
          </cell>
          <cell r="MN197">
            <v>0</v>
          </cell>
          <cell r="MO197">
            <v>1</v>
          </cell>
          <cell r="MP197">
            <v>0</v>
          </cell>
          <cell r="MQ197">
            <v>0</v>
          </cell>
          <cell r="MR197">
            <v>0</v>
          </cell>
          <cell r="MS197">
            <v>0</v>
          </cell>
          <cell r="MT197">
            <v>0</v>
          </cell>
          <cell r="MU197">
            <v>0</v>
          </cell>
          <cell r="NH197">
            <v>1</v>
          </cell>
          <cell r="NN197">
            <v>3.1</v>
          </cell>
          <cell r="QR197">
            <v>34</v>
          </cell>
          <cell r="QS197">
            <v>28</v>
          </cell>
        </row>
        <row r="198">
          <cell r="F198" t="str">
            <v>Oui</v>
          </cell>
          <cell r="I198">
            <v>0</v>
          </cell>
          <cell r="AM198">
            <v>45200</v>
          </cell>
          <cell r="AN198" t="str">
            <v>Oui</v>
          </cell>
          <cell r="AQ198" t="str">
            <v>Résident / autochtone (pas déplacé depuis au moins 12 mois)</v>
          </cell>
          <cell r="AS198" t="str">
            <v>Oui</v>
          </cell>
          <cell r="BE198">
            <v>0</v>
          </cell>
          <cell r="BF198">
            <v>0</v>
          </cell>
          <cell r="BH198">
            <v>1</v>
          </cell>
          <cell r="BI198">
            <v>0</v>
          </cell>
          <cell r="BK198">
            <v>3</v>
          </cell>
          <cell r="BL198">
            <v>2</v>
          </cell>
          <cell r="BN198">
            <v>0</v>
          </cell>
          <cell r="BO198">
            <v>0</v>
          </cell>
          <cell r="BQ198">
            <v>0</v>
          </cell>
          <cell r="BR198">
            <v>0</v>
          </cell>
          <cell r="CC198">
            <v>6</v>
          </cell>
          <cell r="CF198">
            <v>6</v>
          </cell>
          <cell r="DE198" t="str">
            <v>Travail journalier</v>
          </cell>
          <cell r="DG198" t="str">
            <v>Oui</v>
          </cell>
          <cell r="DI198" t="str">
            <v>Non</v>
          </cell>
          <cell r="DJ198" t="str">
            <v>Le marché n'est pas situé à distance de marche / est trop loin</v>
          </cell>
          <cell r="DL198" t="str">
            <v>Non</v>
          </cell>
          <cell r="DO198">
            <v>1</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F198">
            <v>2</v>
          </cell>
          <cell r="EK198">
            <v>2</v>
          </cell>
          <cell r="EL198">
            <v>2</v>
          </cell>
          <cell r="FP198" t="str">
            <v>En famille d'accueil</v>
          </cell>
          <cell r="FR198" t="str">
            <v>Maison (construction durable)</v>
          </cell>
          <cell r="FU198" t="str">
            <v>Oui</v>
          </cell>
          <cell r="GE198" t="str">
            <v>Non</v>
          </cell>
          <cell r="GH198" t="str">
            <v>Eau de surface (p.ex. rivière, barrage, lac, mare, courant, canal, système d’irrigation, etc.)</v>
          </cell>
          <cell r="GK198" t="str">
            <v>Non</v>
          </cell>
          <cell r="GL198" t="str">
            <v>Non</v>
          </cell>
          <cell r="GM198" t="str">
            <v>Non</v>
          </cell>
          <cell r="GN198" t="str">
            <v>Non</v>
          </cell>
          <cell r="GO198" t="str">
            <v>Moins de 30 minutes</v>
          </cell>
          <cell r="GQ198">
            <v>1</v>
          </cell>
          <cell r="GR198">
            <v>0</v>
          </cell>
          <cell r="GS198">
            <v>0</v>
          </cell>
          <cell r="GT198">
            <v>0</v>
          </cell>
          <cell r="GU198">
            <v>0</v>
          </cell>
          <cell r="GV198">
            <v>0</v>
          </cell>
          <cell r="GW198">
            <v>0</v>
          </cell>
          <cell r="GX198">
            <v>0</v>
          </cell>
          <cell r="GY198">
            <v>0</v>
          </cell>
          <cell r="GZ198">
            <v>0</v>
          </cell>
          <cell r="HA198">
            <v>0</v>
          </cell>
          <cell r="HB198">
            <v>0</v>
          </cell>
          <cell r="HM198" t="str">
            <v>Non</v>
          </cell>
          <cell r="HO198" t="str">
            <v>Pas d'installation sanitaire/défécation à l'air libre</v>
          </cell>
          <cell r="HU198" t="str">
            <v>Reste à la maison / se soigne soi-même</v>
          </cell>
          <cell r="HW198" t="str">
            <v>Reste à la maison / se soigne soi-même</v>
          </cell>
          <cell r="HY198" t="str">
            <v>Moins de 1 heure</v>
          </cell>
          <cell r="HZ198" t="str">
            <v>Non</v>
          </cell>
          <cell r="IB198" t="str">
            <v>Oui</v>
          </cell>
          <cell r="IC198" t="str">
            <v>Oui</v>
          </cell>
          <cell r="ID198" t="str">
            <v>Oui</v>
          </cell>
          <cell r="IG198" t="str">
            <v>Oui</v>
          </cell>
          <cell r="II198" t="str">
            <v>Non</v>
          </cell>
          <cell r="IO198">
            <v>0</v>
          </cell>
          <cell r="IP198">
            <v>1</v>
          </cell>
          <cell r="IQ198">
            <v>0</v>
          </cell>
          <cell r="IR198">
            <v>0</v>
          </cell>
          <cell r="IS198">
            <v>1</v>
          </cell>
          <cell r="IT198">
            <v>0</v>
          </cell>
          <cell r="IU198">
            <v>0</v>
          </cell>
          <cell r="IW198">
            <v>0</v>
          </cell>
          <cell r="IX198">
            <v>1</v>
          </cell>
          <cell r="IY198">
            <v>0</v>
          </cell>
          <cell r="IZ198">
            <v>0</v>
          </cell>
          <cell r="JA198">
            <v>1</v>
          </cell>
          <cell r="JB198">
            <v>0</v>
          </cell>
          <cell r="JC198">
            <v>0</v>
          </cell>
          <cell r="JE198">
            <v>1</v>
          </cell>
          <cell r="JF198">
            <v>0</v>
          </cell>
          <cell r="JG198">
            <v>0</v>
          </cell>
          <cell r="JH198">
            <v>0</v>
          </cell>
          <cell r="JI198">
            <v>0</v>
          </cell>
          <cell r="JJ198">
            <v>0</v>
          </cell>
          <cell r="JK198">
            <v>0</v>
          </cell>
          <cell r="JL198">
            <v>0</v>
          </cell>
          <cell r="JO198" t="str">
            <v>Moins de 1 heure</v>
          </cell>
          <cell r="JP198" t="str">
            <v>Non</v>
          </cell>
          <cell r="JS198" t="str">
            <v>Aucun</v>
          </cell>
          <cell r="JT198" t="str">
            <v>Aucune</v>
          </cell>
          <cell r="JU198" t="str">
            <v>Aucun</v>
          </cell>
          <cell r="JV198" t="str">
            <v>Aucune</v>
          </cell>
          <cell r="JZ198" t="str">
            <v>Manque de moyens pour payer l’école</v>
          </cell>
          <cell r="KD198">
            <v>1</v>
          </cell>
          <cell r="KE198">
            <v>0</v>
          </cell>
          <cell r="KF198">
            <v>0</v>
          </cell>
          <cell r="KG198">
            <v>0</v>
          </cell>
          <cell r="KH198">
            <v>0</v>
          </cell>
          <cell r="KI198">
            <v>0</v>
          </cell>
          <cell r="KJ198">
            <v>0</v>
          </cell>
          <cell r="KK198">
            <v>0</v>
          </cell>
          <cell r="KL198">
            <v>0</v>
          </cell>
          <cell r="KM198">
            <v>0</v>
          </cell>
          <cell r="KN198">
            <v>0</v>
          </cell>
          <cell r="KO198">
            <v>0</v>
          </cell>
          <cell r="KP198">
            <v>0</v>
          </cell>
          <cell r="KQ198">
            <v>0</v>
          </cell>
          <cell r="KR198">
            <v>0</v>
          </cell>
          <cell r="KS198">
            <v>0</v>
          </cell>
          <cell r="KV198">
            <v>1</v>
          </cell>
          <cell r="KW198">
            <v>0</v>
          </cell>
          <cell r="KX198">
            <v>0</v>
          </cell>
          <cell r="KY198">
            <v>0</v>
          </cell>
          <cell r="KZ198">
            <v>0</v>
          </cell>
          <cell r="LA198">
            <v>0</v>
          </cell>
          <cell r="LD198">
            <v>1</v>
          </cell>
          <cell r="LE198">
            <v>0</v>
          </cell>
          <cell r="LG198">
            <v>0</v>
          </cell>
          <cell r="LH198">
            <v>0</v>
          </cell>
          <cell r="LI198">
            <v>0</v>
          </cell>
          <cell r="LJ198">
            <v>0</v>
          </cell>
          <cell r="LK198">
            <v>0</v>
          </cell>
          <cell r="LL198">
            <v>0</v>
          </cell>
          <cell r="LM198">
            <v>0</v>
          </cell>
          <cell r="LN198">
            <v>0</v>
          </cell>
          <cell r="LQ198">
            <v>1</v>
          </cell>
          <cell r="LR198">
            <v>1</v>
          </cell>
          <cell r="LS198">
            <v>0</v>
          </cell>
          <cell r="LT198">
            <v>0</v>
          </cell>
          <cell r="LU198">
            <v>0</v>
          </cell>
          <cell r="LV198">
            <v>0</v>
          </cell>
          <cell r="LW198">
            <v>0</v>
          </cell>
          <cell r="LX198">
            <v>0</v>
          </cell>
          <cell r="LY198">
            <v>0</v>
          </cell>
          <cell r="LZ198">
            <v>0</v>
          </cell>
          <cell r="MA198">
            <v>0</v>
          </cell>
          <cell r="MB198">
            <v>0</v>
          </cell>
          <cell r="MC198">
            <v>0</v>
          </cell>
          <cell r="MD198">
            <v>0</v>
          </cell>
          <cell r="MG198">
            <v>1</v>
          </cell>
          <cell r="MH198">
            <v>1</v>
          </cell>
          <cell r="MI198">
            <v>1</v>
          </cell>
          <cell r="MJ198">
            <v>0</v>
          </cell>
          <cell r="MK198">
            <v>0</v>
          </cell>
          <cell r="ML198">
            <v>0</v>
          </cell>
          <cell r="MM198">
            <v>0</v>
          </cell>
          <cell r="MN198">
            <v>0</v>
          </cell>
          <cell r="MO198">
            <v>0</v>
          </cell>
          <cell r="MP198">
            <v>0</v>
          </cell>
          <cell r="MQ198">
            <v>0</v>
          </cell>
          <cell r="MR198">
            <v>0</v>
          </cell>
          <cell r="MS198">
            <v>0</v>
          </cell>
          <cell r="MT198">
            <v>0</v>
          </cell>
          <cell r="MU198">
            <v>0</v>
          </cell>
          <cell r="NH198">
            <v>1</v>
          </cell>
          <cell r="NN198">
            <v>3.6</v>
          </cell>
          <cell r="QR198">
            <v>21</v>
          </cell>
          <cell r="QS198">
            <v>26</v>
          </cell>
        </row>
        <row r="199">
          <cell r="F199" t="str">
            <v>Oui</v>
          </cell>
          <cell r="I199">
            <v>0</v>
          </cell>
          <cell r="AM199">
            <v>45200</v>
          </cell>
          <cell r="AN199" t="str">
            <v>Oui</v>
          </cell>
          <cell r="AQ199" t="str">
            <v>Déplacé interne</v>
          </cell>
          <cell r="BE199">
            <v>0</v>
          </cell>
          <cell r="BF199">
            <v>0</v>
          </cell>
          <cell r="BH199">
            <v>0</v>
          </cell>
          <cell r="BI199">
            <v>0</v>
          </cell>
          <cell r="BK199">
            <v>3</v>
          </cell>
          <cell r="BL199">
            <v>4</v>
          </cell>
          <cell r="BN199">
            <v>0</v>
          </cell>
          <cell r="BO199">
            <v>0</v>
          </cell>
          <cell r="BQ199">
            <v>0</v>
          </cell>
          <cell r="BR199">
            <v>0</v>
          </cell>
          <cell r="CC199">
            <v>7</v>
          </cell>
          <cell r="CF199">
            <v>7</v>
          </cell>
          <cell r="DE199" t="str">
            <v>Travail journalier</v>
          </cell>
          <cell r="DG199" t="str">
            <v>Oui</v>
          </cell>
          <cell r="DI199" t="str">
            <v>Non</v>
          </cell>
          <cell r="DJ199" t="str">
            <v>Le marché n'est plus fonctionnel</v>
          </cell>
          <cell r="DL199" t="str">
            <v>Non</v>
          </cell>
          <cell r="DO199">
            <v>1</v>
          </cell>
          <cell r="DP199">
            <v>0</v>
          </cell>
          <cell r="DQ199">
            <v>0</v>
          </cell>
          <cell r="DR199">
            <v>0</v>
          </cell>
          <cell r="DS199">
            <v>1</v>
          </cell>
          <cell r="DT199">
            <v>0</v>
          </cell>
          <cell r="DU199">
            <v>0</v>
          </cell>
          <cell r="DV199">
            <v>0</v>
          </cell>
          <cell r="DW199">
            <v>0</v>
          </cell>
          <cell r="DX199">
            <v>0</v>
          </cell>
          <cell r="DY199">
            <v>0</v>
          </cell>
          <cell r="DZ199">
            <v>0</v>
          </cell>
          <cell r="EA199">
            <v>0</v>
          </cell>
          <cell r="EB199">
            <v>0</v>
          </cell>
          <cell r="EC199">
            <v>0</v>
          </cell>
          <cell r="ED199">
            <v>0</v>
          </cell>
          <cell r="EF199">
            <v>0</v>
          </cell>
          <cell r="EK199">
            <v>2</v>
          </cell>
          <cell r="EL199">
            <v>2</v>
          </cell>
          <cell r="FP199" t="str">
            <v>Sur une parcelle ou un abri qui lui appartient</v>
          </cell>
          <cell r="FR199" t="str">
            <v>Maison (construction durable)</v>
          </cell>
          <cell r="FU199" t="str">
            <v>Oui</v>
          </cell>
          <cell r="GE199" t="str">
            <v>Non</v>
          </cell>
          <cell r="GH199" t="str">
            <v>Eau de surface (p.ex. rivière, barrage, lac, mare, courant, canal, système d’irrigation, etc.)</v>
          </cell>
          <cell r="GK199" t="str">
            <v>Non</v>
          </cell>
          <cell r="GL199" t="str">
            <v>Non</v>
          </cell>
          <cell r="GM199" t="str">
            <v>Non</v>
          </cell>
          <cell r="GN199" t="str">
            <v>Non</v>
          </cell>
          <cell r="GO199" t="str">
            <v>Moins de 30 minutes</v>
          </cell>
          <cell r="GQ199">
            <v>1</v>
          </cell>
          <cell r="GR199">
            <v>0</v>
          </cell>
          <cell r="GS199">
            <v>0</v>
          </cell>
          <cell r="GT199">
            <v>0</v>
          </cell>
          <cell r="GU199">
            <v>0</v>
          </cell>
          <cell r="GV199">
            <v>0</v>
          </cell>
          <cell r="GW199">
            <v>0</v>
          </cell>
          <cell r="GX199">
            <v>0</v>
          </cell>
          <cell r="GY199">
            <v>0</v>
          </cell>
          <cell r="GZ199">
            <v>0</v>
          </cell>
          <cell r="HA199">
            <v>0</v>
          </cell>
          <cell r="HB199">
            <v>0</v>
          </cell>
          <cell r="HM199" t="str">
            <v>Non</v>
          </cell>
          <cell r="HO199" t="str">
            <v>Pas d'installation sanitaire/défécation à l'air libre</v>
          </cell>
          <cell r="HU199" t="str">
            <v>Structure de santé (centre, clinique, hôpital, etc.)</v>
          </cell>
          <cell r="HW199" t="str">
            <v>Structure de santé (centre, clinique, hôpital, etc.)</v>
          </cell>
          <cell r="HY199" t="str">
            <v>Moins de 1 heure</v>
          </cell>
          <cell r="HZ199" t="str">
            <v>Oui</v>
          </cell>
          <cell r="IG199" t="str">
            <v>Non</v>
          </cell>
          <cell r="II199" t="str">
            <v>Non</v>
          </cell>
          <cell r="IO199">
            <v>0</v>
          </cell>
          <cell r="IP199">
            <v>0</v>
          </cell>
          <cell r="IQ199">
            <v>0</v>
          </cell>
          <cell r="IR199">
            <v>0</v>
          </cell>
          <cell r="IS199">
            <v>1</v>
          </cell>
          <cell r="IT199">
            <v>0</v>
          </cell>
          <cell r="IU199">
            <v>0</v>
          </cell>
          <cell r="IW199">
            <v>0</v>
          </cell>
          <cell r="IX199">
            <v>0</v>
          </cell>
          <cell r="IY199">
            <v>0</v>
          </cell>
          <cell r="IZ199">
            <v>0</v>
          </cell>
          <cell r="JA199">
            <v>1</v>
          </cell>
          <cell r="JB199">
            <v>0</v>
          </cell>
          <cell r="JC199">
            <v>0</v>
          </cell>
          <cell r="JE199">
            <v>1</v>
          </cell>
          <cell r="JF199">
            <v>0</v>
          </cell>
          <cell r="JG199">
            <v>0</v>
          </cell>
          <cell r="JH199">
            <v>0</v>
          </cell>
          <cell r="JI199">
            <v>0</v>
          </cell>
          <cell r="JJ199">
            <v>0</v>
          </cell>
          <cell r="JK199">
            <v>0</v>
          </cell>
          <cell r="JL199">
            <v>0</v>
          </cell>
          <cell r="JO199" t="str">
            <v>Moins de 1 heure</v>
          </cell>
          <cell r="JP199" t="str">
            <v>Non</v>
          </cell>
          <cell r="JS199" t="str">
            <v>Aucun</v>
          </cell>
          <cell r="JT199" t="str">
            <v>Aucune</v>
          </cell>
          <cell r="JU199" t="str">
            <v>Aucun</v>
          </cell>
          <cell r="JV199" t="str">
            <v>Aucune</v>
          </cell>
          <cell r="JZ199" t="str">
            <v>Manque de moyens pour payer l’école</v>
          </cell>
          <cell r="KD199">
            <v>1</v>
          </cell>
          <cell r="KE199">
            <v>0</v>
          </cell>
          <cell r="KF199">
            <v>0</v>
          </cell>
          <cell r="KG199">
            <v>0</v>
          </cell>
          <cell r="KH199">
            <v>0</v>
          </cell>
          <cell r="KI199">
            <v>0</v>
          </cell>
          <cell r="KJ199">
            <v>0</v>
          </cell>
          <cell r="KK199">
            <v>0</v>
          </cell>
          <cell r="KL199">
            <v>0</v>
          </cell>
          <cell r="KM199">
            <v>0</v>
          </cell>
          <cell r="KN199">
            <v>0</v>
          </cell>
          <cell r="KO199">
            <v>0</v>
          </cell>
          <cell r="KP199">
            <v>0</v>
          </cell>
          <cell r="KQ199">
            <v>0</v>
          </cell>
          <cell r="KR199">
            <v>0</v>
          </cell>
          <cell r="KS199">
            <v>0</v>
          </cell>
          <cell r="KV199">
            <v>1</v>
          </cell>
          <cell r="KW199">
            <v>0</v>
          </cell>
          <cell r="KX199">
            <v>0</v>
          </cell>
          <cell r="KY199">
            <v>0</v>
          </cell>
          <cell r="KZ199">
            <v>0</v>
          </cell>
          <cell r="LA199">
            <v>0</v>
          </cell>
          <cell r="LD199">
            <v>1</v>
          </cell>
          <cell r="LE199">
            <v>0</v>
          </cell>
          <cell r="LG199">
            <v>0</v>
          </cell>
          <cell r="LH199">
            <v>0</v>
          </cell>
          <cell r="LI199">
            <v>0</v>
          </cell>
          <cell r="LJ199">
            <v>0</v>
          </cell>
          <cell r="LK199">
            <v>0</v>
          </cell>
          <cell r="LL199">
            <v>0</v>
          </cell>
          <cell r="LM199">
            <v>0</v>
          </cell>
          <cell r="LN199">
            <v>0</v>
          </cell>
          <cell r="LQ199">
            <v>1</v>
          </cell>
          <cell r="LR199">
            <v>1</v>
          </cell>
          <cell r="LS199">
            <v>0</v>
          </cell>
          <cell r="LT199">
            <v>0</v>
          </cell>
          <cell r="LU199">
            <v>0</v>
          </cell>
          <cell r="LV199">
            <v>0</v>
          </cell>
          <cell r="LW199">
            <v>0</v>
          </cell>
          <cell r="LX199">
            <v>0</v>
          </cell>
          <cell r="LY199">
            <v>0</v>
          </cell>
          <cell r="LZ199">
            <v>0</v>
          </cell>
          <cell r="MA199">
            <v>0</v>
          </cell>
          <cell r="MB199">
            <v>0</v>
          </cell>
          <cell r="MC199">
            <v>0</v>
          </cell>
          <cell r="MD199">
            <v>0</v>
          </cell>
          <cell r="MG199">
            <v>1</v>
          </cell>
          <cell r="MH199">
            <v>1</v>
          </cell>
          <cell r="MI199">
            <v>1</v>
          </cell>
          <cell r="MJ199">
            <v>0</v>
          </cell>
          <cell r="MK199">
            <v>0</v>
          </cell>
          <cell r="ML199">
            <v>0</v>
          </cell>
          <cell r="MM199">
            <v>0</v>
          </cell>
          <cell r="MN199">
            <v>0</v>
          </cell>
          <cell r="MO199">
            <v>0</v>
          </cell>
          <cell r="MP199">
            <v>0</v>
          </cell>
          <cell r="MQ199">
            <v>0</v>
          </cell>
          <cell r="MR199">
            <v>0</v>
          </cell>
          <cell r="MS199">
            <v>0</v>
          </cell>
          <cell r="MT199">
            <v>0</v>
          </cell>
          <cell r="MU199">
            <v>0</v>
          </cell>
          <cell r="NH199">
            <v>1</v>
          </cell>
          <cell r="NN199">
            <v>4.4000000000000004</v>
          </cell>
          <cell r="QR199">
            <v>14</v>
          </cell>
          <cell r="QS199">
            <v>10</v>
          </cell>
        </row>
        <row r="200">
          <cell r="F200" t="str">
            <v>Oui</v>
          </cell>
          <cell r="I200">
            <v>0</v>
          </cell>
          <cell r="AM200">
            <v>44896</v>
          </cell>
          <cell r="AN200" t="str">
            <v>Oui</v>
          </cell>
          <cell r="AQ200" t="str">
            <v>Résident / autochtone (pas déplacé depuis au moins 12 mois)</v>
          </cell>
          <cell r="AS200" t="str">
            <v>Oui</v>
          </cell>
          <cell r="BE200">
            <v>0</v>
          </cell>
          <cell r="BF200">
            <v>0</v>
          </cell>
          <cell r="BH200">
            <v>1</v>
          </cell>
          <cell r="BI200">
            <v>3</v>
          </cell>
          <cell r="BK200">
            <v>4</v>
          </cell>
          <cell r="BL200">
            <v>2</v>
          </cell>
          <cell r="BN200">
            <v>2</v>
          </cell>
          <cell r="BO200">
            <v>2</v>
          </cell>
          <cell r="BQ200">
            <v>0</v>
          </cell>
          <cell r="BR200">
            <v>0</v>
          </cell>
          <cell r="CC200">
            <v>14</v>
          </cell>
          <cell r="CF200">
            <v>14</v>
          </cell>
          <cell r="DE200" t="str">
            <v>Petit commerce (y compris vente de braises/charbon, etc.)</v>
          </cell>
          <cell r="DG200" t="str">
            <v>Non</v>
          </cell>
          <cell r="DI200" t="str">
            <v>Oui</v>
          </cell>
          <cell r="DL200" t="str">
            <v>Non</v>
          </cell>
          <cell r="DO200">
            <v>0</v>
          </cell>
          <cell r="DP200">
            <v>0</v>
          </cell>
          <cell r="DQ200">
            <v>0</v>
          </cell>
          <cell r="DR200">
            <v>0</v>
          </cell>
          <cell r="DS200">
            <v>1</v>
          </cell>
          <cell r="DT200">
            <v>0</v>
          </cell>
          <cell r="DU200">
            <v>0</v>
          </cell>
          <cell r="DV200">
            <v>1</v>
          </cell>
          <cell r="DW200">
            <v>0</v>
          </cell>
          <cell r="DX200">
            <v>0</v>
          </cell>
          <cell r="DY200">
            <v>0</v>
          </cell>
          <cell r="DZ200">
            <v>0</v>
          </cell>
          <cell r="EA200">
            <v>0</v>
          </cell>
          <cell r="EB200">
            <v>0</v>
          </cell>
          <cell r="EC200">
            <v>0</v>
          </cell>
          <cell r="ED200">
            <v>0</v>
          </cell>
          <cell r="EF200">
            <v>0</v>
          </cell>
          <cell r="EI200">
            <v>2</v>
          </cell>
          <cell r="EJ200">
            <v>2</v>
          </cell>
          <cell r="EK200">
            <v>2</v>
          </cell>
          <cell r="EL200">
            <v>2</v>
          </cell>
          <cell r="FP200" t="str">
            <v>En famille d'accueil</v>
          </cell>
          <cell r="FR200" t="str">
            <v>Abri d'urgence (non-durable, construit à partir des matériaux disponibles en urgence)</v>
          </cell>
          <cell r="FU200" t="str">
            <v>Non</v>
          </cell>
          <cell r="GE200" t="str">
            <v>Non</v>
          </cell>
          <cell r="GH200" t="str">
            <v>Source non-améliorée (c'est à dire non-protégée de l'extérieur, p.ex. puits creusé non-couvert/traditionnel, source naturelle non-aménagée, etc.)</v>
          </cell>
          <cell r="GK200" t="str">
            <v>Non</v>
          </cell>
          <cell r="GL200" t="str">
            <v>Non</v>
          </cell>
          <cell r="GM200" t="str">
            <v>Non</v>
          </cell>
          <cell r="GN200" t="str">
            <v>Non</v>
          </cell>
          <cell r="GO200" t="str">
            <v>De 31 minutes à 2 heures</v>
          </cell>
          <cell r="GQ200">
            <v>0</v>
          </cell>
          <cell r="GR200">
            <v>0</v>
          </cell>
          <cell r="GS200">
            <v>0</v>
          </cell>
          <cell r="GT200">
            <v>0</v>
          </cell>
          <cell r="GU200">
            <v>0</v>
          </cell>
          <cell r="GV200">
            <v>0</v>
          </cell>
          <cell r="GW200">
            <v>1</v>
          </cell>
          <cell r="GX200">
            <v>0</v>
          </cell>
          <cell r="GY200">
            <v>1</v>
          </cell>
          <cell r="GZ200">
            <v>0</v>
          </cell>
          <cell r="HA200">
            <v>0</v>
          </cell>
          <cell r="HB200">
            <v>0</v>
          </cell>
          <cell r="HM200" t="str">
            <v>Non</v>
          </cell>
          <cell r="HO200" t="str">
            <v>Installation sanitaire non-améliorée (c’est-à-dire qui n'empêchent pas le contact extérieur avec les excréments, p.ex. latrine à fosse ouverte/sans dalle, latrines traditionnelles, etc.)</v>
          </cell>
          <cell r="HQ200" t="str">
            <v>Non</v>
          </cell>
          <cell r="HR200" t="str">
            <v>Non</v>
          </cell>
          <cell r="HU200" t="str">
            <v>Structure de santé (centre, clinique, hôpital, etc.)</v>
          </cell>
          <cell r="HW200" t="str">
            <v>Structure de santé (centre, clinique, hôpital, etc.)</v>
          </cell>
          <cell r="HY200" t="str">
            <v>Entre 1 heure et 2 heures</v>
          </cell>
          <cell r="HZ200" t="str">
            <v>Non</v>
          </cell>
          <cell r="IB200" t="str">
            <v>Oui</v>
          </cell>
          <cell r="IC200" t="str">
            <v>Oui</v>
          </cell>
          <cell r="ID200" t="str">
            <v>Oui</v>
          </cell>
          <cell r="IG200" t="str">
            <v>Non</v>
          </cell>
          <cell r="II200" t="str">
            <v>Oui</v>
          </cell>
          <cell r="IK200">
            <v>2</v>
          </cell>
          <cell r="IL200">
            <v>0</v>
          </cell>
          <cell r="IM200">
            <v>0</v>
          </cell>
          <cell r="IO200">
            <v>0</v>
          </cell>
          <cell r="IP200">
            <v>0</v>
          </cell>
          <cell r="IQ200">
            <v>0</v>
          </cell>
          <cell r="IR200">
            <v>0</v>
          </cell>
          <cell r="IS200">
            <v>0</v>
          </cell>
          <cell r="IT200">
            <v>1</v>
          </cell>
          <cell r="IU200">
            <v>0</v>
          </cell>
          <cell r="IW200">
            <v>0</v>
          </cell>
          <cell r="IX200">
            <v>0</v>
          </cell>
          <cell r="IY200">
            <v>0</v>
          </cell>
          <cell r="IZ200">
            <v>0</v>
          </cell>
          <cell r="JA200">
            <v>0</v>
          </cell>
          <cell r="JB200">
            <v>1</v>
          </cell>
          <cell r="JC200">
            <v>0</v>
          </cell>
          <cell r="JE200">
            <v>1</v>
          </cell>
          <cell r="JF200">
            <v>0</v>
          </cell>
          <cell r="JG200">
            <v>0</v>
          </cell>
          <cell r="JH200">
            <v>0</v>
          </cell>
          <cell r="JI200">
            <v>0</v>
          </cell>
          <cell r="JJ200">
            <v>0</v>
          </cell>
          <cell r="JK200">
            <v>0</v>
          </cell>
          <cell r="JL200">
            <v>0</v>
          </cell>
          <cell r="JO200" t="str">
            <v>Au moins une heure</v>
          </cell>
          <cell r="JP200" t="str">
            <v>Non</v>
          </cell>
          <cell r="JS200" t="str">
            <v>Certains mais pas tous</v>
          </cell>
          <cell r="JT200" t="str">
            <v>Aucune</v>
          </cell>
          <cell r="JU200" t="str">
            <v>Pas de garçons de cet âge dans le ménage</v>
          </cell>
          <cell r="JV200" t="str">
            <v>Pas de filles de cet âge dans le ménage</v>
          </cell>
          <cell r="JZ200" t="str">
            <v>Manque de moyens pour payer l’école</v>
          </cell>
          <cell r="KD200">
            <v>1</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V200">
            <v>1</v>
          </cell>
          <cell r="KW200">
            <v>0</v>
          </cell>
          <cell r="KX200">
            <v>0</v>
          </cell>
          <cell r="KY200">
            <v>1</v>
          </cell>
          <cell r="KZ200">
            <v>0</v>
          </cell>
          <cell r="LA200">
            <v>1</v>
          </cell>
          <cell r="LD200">
            <v>0</v>
          </cell>
          <cell r="LE200">
            <v>1</v>
          </cell>
          <cell r="LG200">
            <v>0</v>
          </cell>
          <cell r="LH200">
            <v>0</v>
          </cell>
          <cell r="LI200">
            <v>0</v>
          </cell>
          <cell r="LJ200">
            <v>0</v>
          </cell>
          <cell r="LK200">
            <v>0</v>
          </cell>
          <cell r="LL200">
            <v>0</v>
          </cell>
          <cell r="LM200">
            <v>0</v>
          </cell>
          <cell r="LN200">
            <v>0</v>
          </cell>
          <cell r="LQ200">
            <v>0</v>
          </cell>
          <cell r="LR200">
            <v>0</v>
          </cell>
          <cell r="LS200">
            <v>0</v>
          </cell>
          <cell r="LT200">
            <v>0</v>
          </cell>
          <cell r="LU200">
            <v>0</v>
          </cell>
          <cell r="LV200">
            <v>0</v>
          </cell>
          <cell r="LW200">
            <v>0</v>
          </cell>
          <cell r="LX200">
            <v>1</v>
          </cell>
          <cell r="LY200">
            <v>0</v>
          </cell>
          <cell r="LZ200">
            <v>0</v>
          </cell>
          <cell r="MA200">
            <v>0</v>
          </cell>
          <cell r="MB200">
            <v>0</v>
          </cell>
          <cell r="MC200">
            <v>0</v>
          </cell>
          <cell r="MD200">
            <v>0</v>
          </cell>
          <cell r="MG200">
            <v>0</v>
          </cell>
          <cell r="MH200">
            <v>0</v>
          </cell>
          <cell r="MI200">
            <v>0</v>
          </cell>
          <cell r="MJ200">
            <v>0</v>
          </cell>
          <cell r="MK200">
            <v>0</v>
          </cell>
          <cell r="ML200">
            <v>0</v>
          </cell>
          <cell r="MM200">
            <v>0</v>
          </cell>
          <cell r="MN200">
            <v>0</v>
          </cell>
          <cell r="MO200">
            <v>1</v>
          </cell>
          <cell r="MP200">
            <v>0</v>
          </cell>
          <cell r="MQ200">
            <v>0</v>
          </cell>
          <cell r="MR200">
            <v>0</v>
          </cell>
          <cell r="MS200">
            <v>0</v>
          </cell>
          <cell r="MT200">
            <v>0</v>
          </cell>
          <cell r="MU200">
            <v>0</v>
          </cell>
          <cell r="NH200">
            <v>1</v>
          </cell>
          <cell r="NN200">
            <v>3</v>
          </cell>
          <cell r="QR200">
            <v>41</v>
          </cell>
          <cell r="QS200">
            <v>26</v>
          </cell>
        </row>
        <row r="201">
          <cell r="F201" t="str">
            <v>Oui</v>
          </cell>
          <cell r="I201">
            <v>0</v>
          </cell>
          <cell r="AM201">
            <v>45200</v>
          </cell>
          <cell r="AN201" t="str">
            <v>Oui</v>
          </cell>
          <cell r="AQ201" t="str">
            <v>Déplacé interne</v>
          </cell>
          <cell r="BE201">
            <v>0</v>
          </cell>
          <cell r="BF201">
            <v>0</v>
          </cell>
          <cell r="BH201">
            <v>0</v>
          </cell>
          <cell r="BI201">
            <v>0</v>
          </cell>
          <cell r="BK201">
            <v>2</v>
          </cell>
          <cell r="BL201">
            <v>3</v>
          </cell>
          <cell r="BN201">
            <v>0</v>
          </cell>
          <cell r="BO201">
            <v>0</v>
          </cell>
          <cell r="BQ201">
            <v>0</v>
          </cell>
          <cell r="BR201">
            <v>0</v>
          </cell>
          <cell r="CC201">
            <v>5</v>
          </cell>
          <cell r="CF201">
            <v>5</v>
          </cell>
          <cell r="DE201" t="str">
            <v>Travail journalier</v>
          </cell>
          <cell r="DG201" t="str">
            <v>Oui</v>
          </cell>
          <cell r="DI201" t="str">
            <v>Non</v>
          </cell>
          <cell r="DJ201" t="str">
            <v>Le marché n'est pas situé à distance de marche / est trop loin</v>
          </cell>
          <cell r="DL201" t="str">
            <v>Non</v>
          </cell>
          <cell r="DO201">
            <v>1</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F201">
            <v>0</v>
          </cell>
          <cell r="EK201">
            <v>3</v>
          </cell>
          <cell r="EL201">
            <v>2</v>
          </cell>
          <cell r="FP201" t="str">
            <v>En famille d'accueil</v>
          </cell>
          <cell r="FR201" t="str">
            <v>Maison (construction durable)</v>
          </cell>
          <cell r="FU201" t="str">
            <v>Oui</v>
          </cell>
          <cell r="GE201" t="str">
            <v>Non</v>
          </cell>
          <cell r="GH201" t="str">
            <v>Eau de surface (p.ex. rivière, barrage, lac, mare, courant, canal, système d’irrigation, etc.)</v>
          </cell>
          <cell r="GK201" t="str">
            <v>Non</v>
          </cell>
          <cell r="GL201" t="str">
            <v>Non</v>
          </cell>
          <cell r="GM201" t="str">
            <v>Non</v>
          </cell>
          <cell r="GN201" t="str">
            <v>Non</v>
          </cell>
          <cell r="GO201" t="str">
            <v>Moins de 30 minutes</v>
          </cell>
          <cell r="GQ201">
            <v>1</v>
          </cell>
          <cell r="GR201">
            <v>0</v>
          </cell>
          <cell r="GS201">
            <v>0</v>
          </cell>
          <cell r="GT201">
            <v>0</v>
          </cell>
          <cell r="GU201">
            <v>0</v>
          </cell>
          <cell r="GV201">
            <v>0</v>
          </cell>
          <cell r="GW201">
            <v>0</v>
          </cell>
          <cell r="GX201">
            <v>0</v>
          </cell>
          <cell r="GY201">
            <v>0</v>
          </cell>
          <cell r="GZ201">
            <v>0</v>
          </cell>
          <cell r="HA201">
            <v>0</v>
          </cell>
          <cell r="HB201">
            <v>0</v>
          </cell>
          <cell r="HM201" t="str">
            <v>Non</v>
          </cell>
          <cell r="HO201" t="str">
            <v>Pas d'installation sanitaire/défécation à l'air libre</v>
          </cell>
          <cell r="HU201" t="str">
            <v>Structure de santé (centre, clinique, hôpital, etc.)</v>
          </cell>
          <cell r="HW201" t="str">
            <v>Structure de santé (centre, clinique, hôpital, etc.)</v>
          </cell>
          <cell r="HY201" t="str">
            <v>Moins de 1 heure</v>
          </cell>
          <cell r="HZ201" t="str">
            <v>Oui</v>
          </cell>
          <cell r="IG201" t="str">
            <v>Oui</v>
          </cell>
          <cell r="II201" t="str">
            <v>Non</v>
          </cell>
          <cell r="IO201">
            <v>0</v>
          </cell>
          <cell r="IP201">
            <v>0</v>
          </cell>
          <cell r="IQ201">
            <v>0</v>
          </cell>
          <cell r="IR201">
            <v>0</v>
          </cell>
          <cell r="IS201">
            <v>1</v>
          </cell>
          <cell r="IT201">
            <v>0</v>
          </cell>
          <cell r="IU201">
            <v>0</v>
          </cell>
          <cell r="IW201">
            <v>0</v>
          </cell>
          <cell r="IX201">
            <v>0</v>
          </cell>
          <cell r="IY201">
            <v>0</v>
          </cell>
          <cell r="IZ201">
            <v>0</v>
          </cell>
          <cell r="JA201">
            <v>1</v>
          </cell>
          <cell r="JB201">
            <v>0</v>
          </cell>
          <cell r="JC201">
            <v>0</v>
          </cell>
          <cell r="JE201">
            <v>1</v>
          </cell>
          <cell r="JF201">
            <v>0</v>
          </cell>
          <cell r="JG201">
            <v>0</v>
          </cell>
          <cell r="JH201">
            <v>0</v>
          </cell>
          <cell r="JI201">
            <v>0</v>
          </cell>
          <cell r="JJ201">
            <v>0</v>
          </cell>
          <cell r="JK201">
            <v>0</v>
          </cell>
          <cell r="JL201">
            <v>0</v>
          </cell>
          <cell r="JO201" t="str">
            <v>Moins de 1 heure</v>
          </cell>
          <cell r="JP201" t="str">
            <v>Non</v>
          </cell>
          <cell r="JS201" t="str">
            <v>Aucun</v>
          </cell>
          <cell r="JT201" t="str">
            <v>Aucune</v>
          </cell>
          <cell r="JU201" t="str">
            <v>Aucun</v>
          </cell>
          <cell r="JV201" t="str">
            <v>Aucune</v>
          </cell>
          <cell r="JZ201" t="str">
            <v>Manque de moyens pour payer l’école</v>
          </cell>
          <cell r="KD201">
            <v>1</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V201">
            <v>1</v>
          </cell>
          <cell r="KW201">
            <v>0</v>
          </cell>
          <cell r="KX201">
            <v>0</v>
          </cell>
          <cell r="KY201">
            <v>0</v>
          </cell>
          <cell r="KZ201">
            <v>0</v>
          </cell>
          <cell r="LA201">
            <v>0</v>
          </cell>
          <cell r="LD201">
            <v>1</v>
          </cell>
          <cell r="LE201">
            <v>0</v>
          </cell>
          <cell r="LG201">
            <v>0</v>
          </cell>
          <cell r="LH201">
            <v>0</v>
          </cell>
          <cell r="LI201">
            <v>0</v>
          </cell>
          <cell r="LJ201">
            <v>0</v>
          </cell>
          <cell r="LK201">
            <v>0</v>
          </cell>
          <cell r="LL201">
            <v>0</v>
          </cell>
          <cell r="LM201">
            <v>0</v>
          </cell>
          <cell r="LN201">
            <v>0</v>
          </cell>
          <cell r="LQ201">
            <v>1</v>
          </cell>
          <cell r="LR201">
            <v>1</v>
          </cell>
          <cell r="LS201">
            <v>0</v>
          </cell>
          <cell r="LT201">
            <v>0</v>
          </cell>
          <cell r="LU201">
            <v>0</v>
          </cell>
          <cell r="LV201">
            <v>0</v>
          </cell>
          <cell r="LW201">
            <v>0</v>
          </cell>
          <cell r="LX201">
            <v>0</v>
          </cell>
          <cell r="LY201">
            <v>0</v>
          </cell>
          <cell r="LZ201">
            <v>0</v>
          </cell>
          <cell r="MA201">
            <v>0</v>
          </cell>
          <cell r="MB201">
            <v>0</v>
          </cell>
          <cell r="MC201">
            <v>0</v>
          </cell>
          <cell r="MD201">
            <v>0</v>
          </cell>
          <cell r="MG201">
            <v>1</v>
          </cell>
          <cell r="MH201">
            <v>1</v>
          </cell>
          <cell r="MI201">
            <v>1</v>
          </cell>
          <cell r="MJ201">
            <v>0</v>
          </cell>
          <cell r="MK201">
            <v>0</v>
          </cell>
          <cell r="ML201">
            <v>0</v>
          </cell>
          <cell r="MM201">
            <v>0</v>
          </cell>
          <cell r="MN201">
            <v>0</v>
          </cell>
          <cell r="MO201">
            <v>0</v>
          </cell>
          <cell r="MP201">
            <v>0</v>
          </cell>
          <cell r="MQ201">
            <v>0</v>
          </cell>
          <cell r="MR201">
            <v>0</v>
          </cell>
          <cell r="MS201">
            <v>0</v>
          </cell>
          <cell r="MT201">
            <v>0</v>
          </cell>
          <cell r="MU201">
            <v>0</v>
          </cell>
          <cell r="NH201">
            <v>1</v>
          </cell>
          <cell r="NN201">
            <v>3</v>
          </cell>
          <cell r="QR201">
            <v>11</v>
          </cell>
          <cell r="QS201">
            <v>12</v>
          </cell>
        </row>
        <row r="202">
          <cell r="F202" t="str">
            <v>Oui</v>
          </cell>
          <cell r="I202">
            <v>0</v>
          </cell>
          <cell r="AM202">
            <v>45200</v>
          </cell>
          <cell r="AN202" t="str">
            <v>Oui</v>
          </cell>
          <cell r="AQ202" t="str">
            <v>Résident / autochtone (pas déplacé depuis au moins 12 mois)</v>
          </cell>
          <cell r="AS202" t="str">
            <v>Oui</v>
          </cell>
          <cell r="BE202">
            <v>0</v>
          </cell>
          <cell r="BF202">
            <v>0</v>
          </cell>
          <cell r="BH202">
            <v>0</v>
          </cell>
          <cell r="BI202">
            <v>0</v>
          </cell>
          <cell r="BK202">
            <v>2</v>
          </cell>
          <cell r="BL202">
            <v>1</v>
          </cell>
          <cell r="BN202">
            <v>0</v>
          </cell>
          <cell r="BO202">
            <v>0</v>
          </cell>
          <cell r="BQ202">
            <v>0</v>
          </cell>
          <cell r="BR202">
            <v>0</v>
          </cell>
          <cell r="CC202">
            <v>3</v>
          </cell>
          <cell r="CF202">
            <v>3</v>
          </cell>
          <cell r="DE202" t="str">
            <v>Travail journalier</v>
          </cell>
          <cell r="DG202" t="str">
            <v>Oui</v>
          </cell>
          <cell r="DI202" t="str">
            <v>Non</v>
          </cell>
          <cell r="DJ202" t="str">
            <v>Le marché n'est pas situé à distance de marche / est trop loin</v>
          </cell>
          <cell r="DL202" t="str">
            <v>Non</v>
          </cell>
          <cell r="DO202">
            <v>1</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F202">
            <v>0</v>
          </cell>
          <cell r="EK202">
            <v>2</v>
          </cell>
          <cell r="EL202">
            <v>2</v>
          </cell>
          <cell r="FP202" t="str">
            <v>En famille d'accueil</v>
          </cell>
          <cell r="FR202" t="str">
            <v>Maison (construction durable)</v>
          </cell>
          <cell r="FU202" t="str">
            <v>Oui</v>
          </cell>
          <cell r="GE202" t="str">
            <v>Non</v>
          </cell>
          <cell r="GH202" t="str">
            <v>Eau de surface (p.ex. rivière, barrage, lac, mare, courant, canal, système d’irrigation, etc.)</v>
          </cell>
          <cell r="GK202" t="str">
            <v>Non</v>
          </cell>
          <cell r="GL202" t="str">
            <v>Non</v>
          </cell>
          <cell r="GM202" t="str">
            <v>Non</v>
          </cell>
          <cell r="GN202" t="str">
            <v>Non</v>
          </cell>
          <cell r="GO202" t="str">
            <v>Moins de 30 minutes</v>
          </cell>
          <cell r="GQ202">
            <v>1</v>
          </cell>
          <cell r="GR202">
            <v>0</v>
          </cell>
          <cell r="GS202">
            <v>0</v>
          </cell>
          <cell r="GT202">
            <v>0</v>
          </cell>
          <cell r="GU202">
            <v>0</v>
          </cell>
          <cell r="GV202">
            <v>0</v>
          </cell>
          <cell r="GW202">
            <v>0</v>
          </cell>
          <cell r="GX202">
            <v>0</v>
          </cell>
          <cell r="GY202">
            <v>0</v>
          </cell>
          <cell r="GZ202">
            <v>0</v>
          </cell>
          <cell r="HA202">
            <v>0</v>
          </cell>
          <cell r="HB202">
            <v>0</v>
          </cell>
          <cell r="HM202" t="str">
            <v>Non</v>
          </cell>
          <cell r="HO202" t="str">
            <v>Pas d'installation sanitaire/défécation à l'air libre</v>
          </cell>
          <cell r="HU202" t="str">
            <v>Structure de santé (centre, clinique, hôpital, etc.)</v>
          </cell>
          <cell r="HW202" t="str">
            <v>Structure de santé (centre, clinique, hôpital, etc.)</v>
          </cell>
          <cell r="HY202" t="str">
            <v>Moins de 1 heure</v>
          </cell>
          <cell r="HZ202" t="str">
            <v>Oui</v>
          </cell>
          <cell r="IG202" t="str">
            <v>Oui</v>
          </cell>
          <cell r="II202" t="str">
            <v>Non</v>
          </cell>
          <cell r="IO202">
            <v>0</v>
          </cell>
          <cell r="IP202">
            <v>0</v>
          </cell>
          <cell r="IQ202">
            <v>0</v>
          </cell>
          <cell r="IR202">
            <v>0</v>
          </cell>
          <cell r="IS202">
            <v>1</v>
          </cell>
          <cell r="IT202">
            <v>0</v>
          </cell>
          <cell r="IU202">
            <v>0</v>
          </cell>
          <cell r="IW202">
            <v>0</v>
          </cell>
          <cell r="IX202">
            <v>0</v>
          </cell>
          <cell r="IY202">
            <v>0</v>
          </cell>
          <cell r="IZ202">
            <v>0</v>
          </cell>
          <cell r="JA202">
            <v>1</v>
          </cell>
          <cell r="JB202">
            <v>0</v>
          </cell>
          <cell r="JC202">
            <v>0</v>
          </cell>
          <cell r="JE202">
            <v>1</v>
          </cell>
          <cell r="JF202">
            <v>0</v>
          </cell>
          <cell r="JG202">
            <v>0</v>
          </cell>
          <cell r="JH202">
            <v>0</v>
          </cell>
          <cell r="JI202">
            <v>0</v>
          </cell>
          <cell r="JJ202">
            <v>0</v>
          </cell>
          <cell r="JK202">
            <v>0</v>
          </cell>
          <cell r="JL202">
            <v>0</v>
          </cell>
          <cell r="JO202" t="str">
            <v>Moins de 1 heure</v>
          </cell>
          <cell r="JP202" t="str">
            <v>Non</v>
          </cell>
          <cell r="JS202" t="str">
            <v>Aucun</v>
          </cell>
          <cell r="JT202" t="str">
            <v>Aucune</v>
          </cell>
          <cell r="JU202" t="str">
            <v>Aucun</v>
          </cell>
          <cell r="JV202" t="str">
            <v>Aucune</v>
          </cell>
          <cell r="JZ202" t="str">
            <v>Manque de moyens pour payer l’école</v>
          </cell>
          <cell r="KD202">
            <v>1</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V202">
            <v>1</v>
          </cell>
          <cell r="KW202">
            <v>0</v>
          </cell>
          <cell r="KX202">
            <v>0</v>
          </cell>
          <cell r="KY202">
            <v>0</v>
          </cell>
          <cell r="KZ202">
            <v>0</v>
          </cell>
          <cell r="LA202">
            <v>0</v>
          </cell>
          <cell r="LD202">
            <v>1</v>
          </cell>
          <cell r="LE202">
            <v>0</v>
          </cell>
          <cell r="LG202">
            <v>0</v>
          </cell>
          <cell r="LH202">
            <v>0</v>
          </cell>
          <cell r="LI202">
            <v>0</v>
          </cell>
          <cell r="LJ202">
            <v>0</v>
          </cell>
          <cell r="LK202">
            <v>0</v>
          </cell>
          <cell r="LL202">
            <v>0</v>
          </cell>
          <cell r="LM202">
            <v>0</v>
          </cell>
          <cell r="LN202">
            <v>0</v>
          </cell>
          <cell r="LQ202">
            <v>1</v>
          </cell>
          <cell r="LR202">
            <v>1</v>
          </cell>
          <cell r="LS202">
            <v>0</v>
          </cell>
          <cell r="LT202">
            <v>0</v>
          </cell>
          <cell r="LU202">
            <v>0</v>
          </cell>
          <cell r="LV202">
            <v>0</v>
          </cell>
          <cell r="LW202">
            <v>0</v>
          </cell>
          <cell r="LX202">
            <v>0</v>
          </cell>
          <cell r="LY202">
            <v>0</v>
          </cell>
          <cell r="LZ202">
            <v>0</v>
          </cell>
          <cell r="MA202">
            <v>0</v>
          </cell>
          <cell r="MB202">
            <v>0</v>
          </cell>
          <cell r="MC202">
            <v>0</v>
          </cell>
          <cell r="MD202">
            <v>0</v>
          </cell>
          <cell r="MG202">
            <v>1</v>
          </cell>
          <cell r="MH202">
            <v>1</v>
          </cell>
          <cell r="MI202">
            <v>1</v>
          </cell>
          <cell r="MJ202">
            <v>0</v>
          </cell>
          <cell r="MK202">
            <v>0</v>
          </cell>
          <cell r="ML202">
            <v>0</v>
          </cell>
          <cell r="MM202">
            <v>0</v>
          </cell>
          <cell r="MN202">
            <v>0</v>
          </cell>
          <cell r="MO202">
            <v>0</v>
          </cell>
          <cell r="MP202">
            <v>0</v>
          </cell>
          <cell r="MQ202">
            <v>0</v>
          </cell>
          <cell r="MR202">
            <v>0</v>
          </cell>
          <cell r="MS202">
            <v>0</v>
          </cell>
          <cell r="MT202">
            <v>0</v>
          </cell>
          <cell r="MU202">
            <v>0</v>
          </cell>
          <cell r="NH202">
            <v>1</v>
          </cell>
          <cell r="NN202">
            <v>2.5</v>
          </cell>
          <cell r="QR202">
            <v>21</v>
          </cell>
          <cell r="QS202">
            <v>13</v>
          </cell>
        </row>
        <row r="203">
          <cell r="F203" t="str">
            <v>Oui</v>
          </cell>
          <cell r="I203">
            <v>0</v>
          </cell>
          <cell r="AM203">
            <v>45200</v>
          </cell>
          <cell r="AN203" t="str">
            <v>Oui</v>
          </cell>
          <cell r="AQ203" t="str">
            <v>Déplacé interne</v>
          </cell>
          <cell r="BE203">
            <v>0</v>
          </cell>
          <cell r="BF203">
            <v>0</v>
          </cell>
          <cell r="BH203">
            <v>0</v>
          </cell>
          <cell r="BI203">
            <v>0</v>
          </cell>
          <cell r="BK203">
            <v>3</v>
          </cell>
          <cell r="BL203">
            <v>4</v>
          </cell>
          <cell r="BN203">
            <v>0</v>
          </cell>
          <cell r="BO203">
            <v>0</v>
          </cell>
          <cell r="BQ203">
            <v>0</v>
          </cell>
          <cell r="BR203">
            <v>0</v>
          </cell>
          <cell r="CC203">
            <v>7</v>
          </cell>
          <cell r="CF203">
            <v>7</v>
          </cell>
          <cell r="DE203" t="str">
            <v>Travail journalier</v>
          </cell>
          <cell r="DG203" t="str">
            <v>Oui</v>
          </cell>
          <cell r="DI203" t="str">
            <v>Non</v>
          </cell>
          <cell r="DJ203" t="str">
            <v>Le marché n'est plus fonctionnel</v>
          </cell>
          <cell r="DL203" t="str">
            <v>Non</v>
          </cell>
          <cell r="DO203">
            <v>1</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F203">
            <v>0</v>
          </cell>
          <cell r="EK203">
            <v>2</v>
          </cell>
          <cell r="EL203">
            <v>2</v>
          </cell>
          <cell r="FP203" t="str">
            <v>En famille d'accueil</v>
          </cell>
          <cell r="FR203" t="str">
            <v>Maison (construction durable)</v>
          </cell>
          <cell r="FU203" t="str">
            <v>Oui</v>
          </cell>
          <cell r="GE203" t="str">
            <v>Non</v>
          </cell>
          <cell r="GH203" t="str">
            <v>Eau de surface (p.ex. rivière, barrage, lac, mare, courant, canal, système d’irrigation, etc.)</v>
          </cell>
          <cell r="GK203" t="str">
            <v>Non</v>
          </cell>
          <cell r="GL203" t="str">
            <v>Non</v>
          </cell>
          <cell r="GM203" t="str">
            <v>Non</v>
          </cell>
          <cell r="GN203" t="str">
            <v>Non</v>
          </cell>
          <cell r="GO203" t="str">
            <v>Moins de 30 minutes</v>
          </cell>
          <cell r="GQ203">
            <v>1</v>
          </cell>
          <cell r="GR203">
            <v>0</v>
          </cell>
          <cell r="GS203">
            <v>0</v>
          </cell>
          <cell r="GT203">
            <v>0</v>
          </cell>
          <cell r="GU203">
            <v>0</v>
          </cell>
          <cell r="GV203">
            <v>0</v>
          </cell>
          <cell r="GW203">
            <v>0</v>
          </cell>
          <cell r="GX203">
            <v>0</v>
          </cell>
          <cell r="GY203">
            <v>0</v>
          </cell>
          <cell r="GZ203">
            <v>0</v>
          </cell>
          <cell r="HA203">
            <v>0</v>
          </cell>
          <cell r="HB203">
            <v>0</v>
          </cell>
          <cell r="HM203" t="str">
            <v>Non</v>
          </cell>
          <cell r="HO203" t="str">
            <v>Pas d'installation sanitaire/défécation à l'air libre</v>
          </cell>
          <cell r="HU203" t="str">
            <v>Structure de santé (centre, clinique, hôpital, etc.)</v>
          </cell>
          <cell r="HW203" t="str">
            <v>Structure de santé (centre, clinique, hôpital, etc.)</v>
          </cell>
          <cell r="HY203" t="str">
            <v>Moins de 1 heure</v>
          </cell>
          <cell r="HZ203" t="str">
            <v>Non</v>
          </cell>
          <cell r="IG203" t="str">
            <v>Non</v>
          </cell>
          <cell r="II203" t="str">
            <v>Non</v>
          </cell>
          <cell r="IO203">
            <v>0</v>
          </cell>
          <cell r="IP203">
            <v>0</v>
          </cell>
          <cell r="IQ203">
            <v>0</v>
          </cell>
          <cell r="IR203">
            <v>0</v>
          </cell>
          <cell r="IS203">
            <v>1</v>
          </cell>
          <cell r="IT203">
            <v>0</v>
          </cell>
          <cell r="IU203">
            <v>0</v>
          </cell>
          <cell r="IW203">
            <v>0</v>
          </cell>
          <cell r="IX203">
            <v>0</v>
          </cell>
          <cell r="IY203">
            <v>0</v>
          </cell>
          <cell r="IZ203">
            <v>0</v>
          </cell>
          <cell r="JA203">
            <v>1</v>
          </cell>
          <cell r="JB203">
            <v>0</v>
          </cell>
          <cell r="JC203">
            <v>0</v>
          </cell>
          <cell r="JE203">
            <v>0</v>
          </cell>
          <cell r="JF203">
            <v>0</v>
          </cell>
          <cell r="JG203">
            <v>0</v>
          </cell>
          <cell r="JH203">
            <v>0</v>
          </cell>
          <cell r="JI203">
            <v>1</v>
          </cell>
          <cell r="JJ203">
            <v>0</v>
          </cell>
          <cell r="JK203">
            <v>0</v>
          </cell>
          <cell r="JL203">
            <v>0</v>
          </cell>
          <cell r="JO203" t="str">
            <v>Moins de 1 heure</v>
          </cell>
          <cell r="JP203" t="str">
            <v>Non</v>
          </cell>
          <cell r="JS203" t="str">
            <v>Aucun</v>
          </cell>
          <cell r="JT203" t="str">
            <v>Aucune</v>
          </cell>
          <cell r="JU203" t="str">
            <v>Aucun</v>
          </cell>
          <cell r="JV203" t="str">
            <v>Aucune</v>
          </cell>
          <cell r="JZ203" t="str">
            <v>Manque de moyens pour payer l’école</v>
          </cell>
          <cell r="KD203">
            <v>1</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V203">
            <v>1</v>
          </cell>
          <cell r="KW203">
            <v>0</v>
          </cell>
          <cell r="KX203">
            <v>0</v>
          </cell>
          <cell r="KY203">
            <v>0</v>
          </cell>
          <cell r="KZ203">
            <v>0</v>
          </cell>
          <cell r="LA203">
            <v>0</v>
          </cell>
          <cell r="LD203">
            <v>1</v>
          </cell>
          <cell r="LE203">
            <v>0</v>
          </cell>
          <cell r="LG203">
            <v>0</v>
          </cell>
          <cell r="LH203">
            <v>0</v>
          </cell>
          <cell r="LI203">
            <v>0</v>
          </cell>
          <cell r="LJ203">
            <v>0</v>
          </cell>
          <cell r="LK203">
            <v>0</v>
          </cell>
          <cell r="LL203">
            <v>0</v>
          </cell>
          <cell r="LM203">
            <v>0</v>
          </cell>
          <cell r="LN203">
            <v>0</v>
          </cell>
          <cell r="LQ203">
            <v>1</v>
          </cell>
          <cell r="LR203">
            <v>1</v>
          </cell>
          <cell r="LS203">
            <v>0</v>
          </cell>
          <cell r="LT203">
            <v>0</v>
          </cell>
          <cell r="LU203">
            <v>0</v>
          </cell>
          <cell r="LV203">
            <v>0</v>
          </cell>
          <cell r="LW203">
            <v>0</v>
          </cell>
          <cell r="LX203">
            <v>0</v>
          </cell>
          <cell r="LY203">
            <v>0</v>
          </cell>
          <cell r="LZ203">
            <v>0</v>
          </cell>
          <cell r="MA203">
            <v>0</v>
          </cell>
          <cell r="MB203">
            <v>0</v>
          </cell>
          <cell r="MC203">
            <v>0</v>
          </cell>
          <cell r="MD203">
            <v>0</v>
          </cell>
          <cell r="MG203">
            <v>1</v>
          </cell>
          <cell r="MH203">
            <v>1</v>
          </cell>
          <cell r="MI203">
            <v>1</v>
          </cell>
          <cell r="MJ203">
            <v>0</v>
          </cell>
          <cell r="MK203">
            <v>0</v>
          </cell>
          <cell r="ML203">
            <v>0</v>
          </cell>
          <cell r="MM203">
            <v>0</v>
          </cell>
          <cell r="MN203">
            <v>0</v>
          </cell>
          <cell r="MO203">
            <v>0</v>
          </cell>
          <cell r="MP203">
            <v>0</v>
          </cell>
          <cell r="MQ203">
            <v>0</v>
          </cell>
          <cell r="MR203">
            <v>0</v>
          </cell>
          <cell r="MS203">
            <v>0</v>
          </cell>
          <cell r="MT203">
            <v>0</v>
          </cell>
          <cell r="MU203">
            <v>0</v>
          </cell>
          <cell r="NH203">
            <v>1</v>
          </cell>
          <cell r="NN203">
            <v>3.7</v>
          </cell>
          <cell r="QR203">
            <v>18</v>
          </cell>
          <cell r="QS203">
            <v>4</v>
          </cell>
        </row>
        <row r="204">
          <cell r="F204" t="str">
            <v>Oui</v>
          </cell>
          <cell r="I204">
            <v>0</v>
          </cell>
          <cell r="AM204">
            <v>36526</v>
          </cell>
          <cell r="AN204" t="str">
            <v>Oui</v>
          </cell>
          <cell r="AQ204" t="str">
            <v>Résident / autochtone (pas déplacé depuis au moins 12 mois)</v>
          </cell>
          <cell r="AS204" t="str">
            <v>Non</v>
          </cell>
          <cell r="BE204">
            <v>0</v>
          </cell>
          <cell r="BF204">
            <v>0</v>
          </cell>
          <cell r="BH204">
            <v>2</v>
          </cell>
          <cell r="BI204">
            <v>1</v>
          </cell>
          <cell r="BK204">
            <v>0</v>
          </cell>
          <cell r="BL204">
            <v>1</v>
          </cell>
          <cell r="BN204">
            <v>1</v>
          </cell>
          <cell r="BO204">
            <v>2</v>
          </cell>
          <cell r="BQ204">
            <v>0</v>
          </cell>
          <cell r="BR204">
            <v>0</v>
          </cell>
          <cell r="CC204">
            <v>7</v>
          </cell>
          <cell r="CF204">
            <v>7</v>
          </cell>
          <cell r="DE204" t="str">
            <v>Travail journalier</v>
          </cell>
          <cell r="DG204" t="str">
            <v>Oui</v>
          </cell>
          <cell r="DI204" t="str">
            <v>Non</v>
          </cell>
          <cell r="DJ204" t="str">
            <v>Il est dangereux de se rendre au marché</v>
          </cell>
          <cell r="DL204" t="str">
            <v>Oui</v>
          </cell>
          <cell r="DO204">
            <v>1</v>
          </cell>
          <cell r="DP204">
            <v>0</v>
          </cell>
          <cell r="DQ204">
            <v>0</v>
          </cell>
          <cell r="DR204">
            <v>1</v>
          </cell>
          <cell r="DS204">
            <v>0</v>
          </cell>
          <cell r="DT204">
            <v>0</v>
          </cell>
          <cell r="DU204">
            <v>0</v>
          </cell>
          <cell r="DV204">
            <v>0</v>
          </cell>
          <cell r="DW204">
            <v>0</v>
          </cell>
          <cell r="DX204">
            <v>0</v>
          </cell>
          <cell r="DY204">
            <v>0</v>
          </cell>
          <cell r="DZ204">
            <v>0</v>
          </cell>
          <cell r="EA204">
            <v>0</v>
          </cell>
          <cell r="EB204">
            <v>0</v>
          </cell>
          <cell r="EC204">
            <v>0</v>
          </cell>
          <cell r="ED204">
            <v>0</v>
          </cell>
          <cell r="EF204">
            <v>0</v>
          </cell>
          <cell r="EI204">
            <v>2</v>
          </cell>
          <cell r="EJ204">
            <v>2</v>
          </cell>
          <cell r="EK204">
            <v>2</v>
          </cell>
          <cell r="EL204">
            <v>2</v>
          </cell>
          <cell r="FP204" t="str">
            <v>En famille d'accueil</v>
          </cell>
          <cell r="FR204" t="str">
            <v>Abri d'urgence (non-durable, construit à partir des matériaux disponibles en urgence)</v>
          </cell>
          <cell r="FU204" t="str">
            <v>Oui</v>
          </cell>
          <cell r="GE204" t="str">
            <v>Non</v>
          </cell>
          <cell r="GH204" t="str">
            <v>Source non-améliorée (c'est à dire non-protégée de l'extérieur, p.ex. puits creusé non-couvert/traditionnel, source naturelle non-aménagée, etc.)</v>
          </cell>
          <cell r="GK204" t="str">
            <v>Oui</v>
          </cell>
          <cell r="GL204" t="str">
            <v>Oui</v>
          </cell>
          <cell r="GM204" t="str">
            <v>Oui</v>
          </cell>
          <cell r="GN204" t="str">
            <v>Oui</v>
          </cell>
          <cell r="GO204" t="str">
            <v>Moins de 30 minutes</v>
          </cell>
          <cell r="GQ204">
            <v>1</v>
          </cell>
          <cell r="GR204">
            <v>0</v>
          </cell>
          <cell r="GS204">
            <v>0</v>
          </cell>
          <cell r="GT204">
            <v>0</v>
          </cell>
          <cell r="GU204">
            <v>0</v>
          </cell>
          <cell r="GV204">
            <v>0</v>
          </cell>
          <cell r="GW204">
            <v>0</v>
          </cell>
          <cell r="GX204">
            <v>0</v>
          </cell>
          <cell r="GY204">
            <v>0</v>
          </cell>
          <cell r="GZ204">
            <v>0</v>
          </cell>
          <cell r="HA204">
            <v>0</v>
          </cell>
          <cell r="HB204">
            <v>0</v>
          </cell>
          <cell r="HM204" t="str">
            <v>Oui, eau seulement</v>
          </cell>
          <cell r="HO204" t="str">
            <v>Installation sanitaire non-améliorée (c’est-à-dire qui n'empêchent pas le contact extérieur avec les excréments, p.ex. latrine à fosse ouverte/sans dalle, latrines traditionnelles, etc.)</v>
          </cell>
          <cell r="HQ204" t="str">
            <v>Non</v>
          </cell>
          <cell r="HR204" t="str">
            <v>Non</v>
          </cell>
          <cell r="HU204" t="str">
            <v>Reste à la maison / se soigne soi-même</v>
          </cell>
          <cell r="HW204" t="str">
            <v>Reste à la maison / se soigne soi-même</v>
          </cell>
          <cell r="HY204" t="str">
            <v>Entre 2 heures et une demi-journée</v>
          </cell>
          <cell r="HZ204" t="str">
            <v>Oui</v>
          </cell>
          <cell r="IB204" t="str">
            <v>Oui</v>
          </cell>
          <cell r="IC204" t="str">
            <v>Oui</v>
          </cell>
          <cell r="ID204" t="str">
            <v>Oui</v>
          </cell>
          <cell r="IG204" t="str">
            <v>Non</v>
          </cell>
          <cell r="II204" t="str">
            <v>Non</v>
          </cell>
          <cell r="IO204">
            <v>1</v>
          </cell>
          <cell r="IP204">
            <v>0</v>
          </cell>
          <cell r="IQ204">
            <v>0</v>
          </cell>
          <cell r="IR204">
            <v>0</v>
          </cell>
          <cell r="IS204">
            <v>0</v>
          </cell>
          <cell r="IT204">
            <v>0</v>
          </cell>
          <cell r="IU204">
            <v>0</v>
          </cell>
          <cell r="IW204">
            <v>0</v>
          </cell>
          <cell r="IX204">
            <v>0</v>
          </cell>
          <cell r="IY204">
            <v>0</v>
          </cell>
          <cell r="IZ204">
            <v>0</v>
          </cell>
          <cell r="JA204">
            <v>0</v>
          </cell>
          <cell r="JB204">
            <v>1</v>
          </cell>
          <cell r="JC204">
            <v>0</v>
          </cell>
          <cell r="JE204">
            <v>1</v>
          </cell>
          <cell r="JF204">
            <v>0</v>
          </cell>
          <cell r="JG204">
            <v>0</v>
          </cell>
          <cell r="JH204">
            <v>0</v>
          </cell>
          <cell r="JI204">
            <v>0</v>
          </cell>
          <cell r="JJ204">
            <v>0</v>
          </cell>
          <cell r="JK204">
            <v>0</v>
          </cell>
          <cell r="JL204">
            <v>0</v>
          </cell>
          <cell r="JO204" t="str">
            <v>Au moins une heure</v>
          </cell>
          <cell r="JP204" t="str">
            <v>Non</v>
          </cell>
          <cell r="JT204" t="str">
            <v>Certaines mais pas toutes</v>
          </cell>
          <cell r="JV204" t="str">
            <v>Aucune</v>
          </cell>
          <cell r="JZ204" t="str">
            <v>Manque de moyens pour payer l’école</v>
          </cell>
          <cell r="KD204">
            <v>0</v>
          </cell>
          <cell r="KE204">
            <v>0</v>
          </cell>
          <cell r="KF204">
            <v>0</v>
          </cell>
          <cell r="KG204">
            <v>0</v>
          </cell>
          <cell r="KH204">
            <v>0</v>
          </cell>
          <cell r="KI204">
            <v>0</v>
          </cell>
          <cell r="KJ204">
            <v>0</v>
          </cell>
          <cell r="KK204">
            <v>1</v>
          </cell>
          <cell r="KL204">
            <v>0</v>
          </cell>
          <cell r="KM204">
            <v>0</v>
          </cell>
          <cell r="KN204">
            <v>0</v>
          </cell>
          <cell r="KO204">
            <v>0</v>
          </cell>
          <cell r="KP204">
            <v>0</v>
          </cell>
          <cell r="KQ204">
            <v>0</v>
          </cell>
          <cell r="KR204">
            <v>0</v>
          </cell>
          <cell r="KS204">
            <v>0</v>
          </cell>
          <cell r="KV204">
            <v>0</v>
          </cell>
          <cell r="KW204">
            <v>0</v>
          </cell>
          <cell r="KX204">
            <v>1</v>
          </cell>
          <cell r="KY204">
            <v>0</v>
          </cell>
          <cell r="KZ204">
            <v>0</v>
          </cell>
          <cell r="LA204">
            <v>0</v>
          </cell>
          <cell r="LD204">
            <v>0</v>
          </cell>
          <cell r="LE204">
            <v>0</v>
          </cell>
          <cell r="LG204">
            <v>0</v>
          </cell>
          <cell r="LH204">
            <v>0</v>
          </cell>
          <cell r="LI204">
            <v>0</v>
          </cell>
          <cell r="LJ204">
            <v>0</v>
          </cell>
          <cell r="LK204">
            <v>0</v>
          </cell>
          <cell r="LL204">
            <v>0</v>
          </cell>
          <cell r="LM204">
            <v>0</v>
          </cell>
          <cell r="LN204">
            <v>1</v>
          </cell>
          <cell r="LQ204">
            <v>0</v>
          </cell>
          <cell r="LR204">
            <v>1</v>
          </cell>
          <cell r="LS204">
            <v>0</v>
          </cell>
          <cell r="LT204">
            <v>0</v>
          </cell>
          <cell r="LU204">
            <v>0</v>
          </cell>
          <cell r="LV204">
            <v>0</v>
          </cell>
          <cell r="LW204">
            <v>0</v>
          </cell>
          <cell r="LX204">
            <v>1</v>
          </cell>
          <cell r="LY204">
            <v>0</v>
          </cell>
          <cell r="LZ204">
            <v>0</v>
          </cell>
          <cell r="MA204">
            <v>1</v>
          </cell>
          <cell r="MB204">
            <v>0</v>
          </cell>
          <cell r="MC204">
            <v>0</v>
          </cell>
          <cell r="MD204">
            <v>0</v>
          </cell>
          <cell r="MG204">
            <v>0</v>
          </cell>
          <cell r="MH204">
            <v>0</v>
          </cell>
          <cell r="MI204">
            <v>0</v>
          </cell>
          <cell r="MJ204">
            <v>0</v>
          </cell>
          <cell r="MK204">
            <v>0</v>
          </cell>
          <cell r="ML204">
            <v>0</v>
          </cell>
          <cell r="MM204">
            <v>0</v>
          </cell>
          <cell r="MN204">
            <v>0</v>
          </cell>
          <cell r="MO204">
            <v>0</v>
          </cell>
          <cell r="MP204">
            <v>0</v>
          </cell>
          <cell r="MQ204">
            <v>0</v>
          </cell>
          <cell r="MR204">
            <v>1</v>
          </cell>
          <cell r="MS204">
            <v>0</v>
          </cell>
          <cell r="MT204">
            <v>0</v>
          </cell>
          <cell r="MU204">
            <v>0</v>
          </cell>
          <cell r="NH204">
            <v>1</v>
          </cell>
          <cell r="NN204">
            <v>2.8</v>
          </cell>
          <cell r="QR204">
            <v>23</v>
          </cell>
          <cell r="QS204">
            <v>38</v>
          </cell>
        </row>
        <row r="205">
          <cell r="F205" t="str">
            <v>Oui</v>
          </cell>
          <cell r="I205">
            <v>0</v>
          </cell>
          <cell r="AM205">
            <v>33970</v>
          </cell>
          <cell r="AN205" t="str">
            <v>Oui</v>
          </cell>
          <cell r="AQ205" t="str">
            <v>Résident / autochtone (pas déplacé depuis au moins 12 mois)</v>
          </cell>
          <cell r="AS205" t="str">
            <v>Non</v>
          </cell>
          <cell r="BE205">
            <v>0</v>
          </cell>
          <cell r="BF205">
            <v>0</v>
          </cell>
          <cell r="BH205">
            <v>0</v>
          </cell>
          <cell r="BI205">
            <v>1</v>
          </cell>
          <cell r="BK205">
            <v>1</v>
          </cell>
          <cell r="BL205">
            <v>1</v>
          </cell>
          <cell r="BN205">
            <v>0</v>
          </cell>
          <cell r="BO205">
            <v>1</v>
          </cell>
          <cell r="BQ205">
            <v>0</v>
          </cell>
          <cell r="BR205">
            <v>0</v>
          </cell>
          <cell r="CC205">
            <v>4</v>
          </cell>
          <cell r="CF205">
            <v>4</v>
          </cell>
          <cell r="DE205" t="str">
            <v>Travail journalier</v>
          </cell>
          <cell r="DG205" t="str">
            <v>Non</v>
          </cell>
          <cell r="DI205" t="str">
            <v>Non</v>
          </cell>
          <cell r="DJ205" t="str">
            <v>Autre (préciser)</v>
          </cell>
          <cell r="DL205" t="str">
            <v>Non</v>
          </cell>
          <cell r="DO205">
            <v>0</v>
          </cell>
          <cell r="DP205">
            <v>0</v>
          </cell>
          <cell r="DQ205">
            <v>0</v>
          </cell>
          <cell r="DR205">
            <v>0</v>
          </cell>
          <cell r="DS205">
            <v>0</v>
          </cell>
          <cell r="DT205">
            <v>0</v>
          </cell>
          <cell r="DU205">
            <v>0</v>
          </cell>
          <cell r="DV205">
            <v>0</v>
          </cell>
          <cell r="DW205">
            <v>0</v>
          </cell>
          <cell r="DX205">
            <v>0</v>
          </cell>
          <cell r="DY205">
            <v>1</v>
          </cell>
          <cell r="DZ205">
            <v>0</v>
          </cell>
          <cell r="EA205">
            <v>0</v>
          </cell>
          <cell r="EB205">
            <v>0</v>
          </cell>
          <cell r="EC205">
            <v>0</v>
          </cell>
          <cell r="ED205">
            <v>0</v>
          </cell>
          <cell r="EF205">
            <v>2</v>
          </cell>
          <cell r="EI205">
            <v>0</v>
          </cell>
          <cell r="EJ205">
            <v>1</v>
          </cell>
          <cell r="EK205">
            <v>1</v>
          </cell>
          <cell r="EL205">
            <v>1</v>
          </cell>
          <cell r="FP205" t="str">
            <v>Locataire (habite seul sur une parcelle qu'il loue)</v>
          </cell>
          <cell r="FR205" t="str">
            <v>Abri d'urgence (non-durable, construit à partir des matériaux disponibles en urgence)</v>
          </cell>
          <cell r="FU205" t="str">
            <v>Non</v>
          </cell>
          <cell r="GE205" t="str">
            <v>Non</v>
          </cell>
          <cell r="GH205" t="str">
            <v>Source améliorée (c'est-à-dire protégée de l'extérieur, p.ex. eau courante/robinet, puits creusé couvert, puits à pompe/forage, camion-citerne/charrette avec citerne, Kiosque/échoppe/boutique à eau, eau en bouteille; eau en sachet, etc. et eau de pluie)</v>
          </cell>
          <cell r="GK205" t="str">
            <v>Oui</v>
          </cell>
          <cell r="GL205" t="str">
            <v>Oui</v>
          </cell>
          <cell r="GM205" t="str">
            <v>Oui</v>
          </cell>
          <cell r="GN205" t="str">
            <v>Oui</v>
          </cell>
          <cell r="GO205" t="str">
            <v>Moins de 30 minutes</v>
          </cell>
          <cell r="GQ205">
            <v>1</v>
          </cell>
          <cell r="GR205">
            <v>0</v>
          </cell>
          <cell r="GS205">
            <v>0</v>
          </cell>
          <cell r="GT205">
            <v>0</v>
          </cell>
          <cell r="GU205">
            <v>0</v>
          </cell>
          <cell r="GV205">
            <v>0</v>
          </cell>
          <cell r="GW205">
            <v>0</v>
          </cell>
          <cell r="GX205">
            <v>0</v>
          </cell>
          <cell r="GY205">
            <v>0</v>
          </cell>
          <cell r="GZ205">
            <v>0</v>
          </cell>
          <cell r="HA205">
            <v>0</v>
          </cell>
          <cell r="HB205">
            <v>0</v>
          </cell>
          <cell r="HM205" t="str">
            <v>Non</v>
          </cell>
          <cell r="HO205" t="str">
            <v>Pas d'installation sanitaire/défécation à l'air libre</v>
          </cell>
          <cell r="HU205" t="str">
            <v>Structure de santé (centre, clinique, hôpital, etc.)</v>
          </cell>
          <cell r="HW205" t="str">
            <v>Structure de santé (centre, clinique, hôpital, etc.)</v>
          </cell>
          <cell r="HY205" t="str">
            <v>Entre 2 heures et une demi-journée</v>
          </cell>
          <cell r="HZ205" t="str">
            <v>Non</v>
          </cell>
          <cell r="IB205" t="str">
            <v>Non</v>
          </cell>
          <cell r="IC205" t="str">
            <v>Oui</v>
          </cell>
          <cell r="ID205" t="str">
            <v>Oui</v>
          </cell>
          <cell r="IG205" t="str">
            <v>Non</v>
          </cell>
          <cell r="II205" t="str">
            <v>Non</v>
          </cell>
          <cell r="IO205">
            <v>0</v>
          </cell>
          <cell r="IP205">
            <v>0</v>
          </cell>
          <cell r="IQ205">
            <v>0</v>
          </cell>
          <cell r="IR205">
            <v>0</v>
          </cell>
          <cell r="IS205">
            <v>0</v>
          </cell>
          <cell r="IT205">
            <v>1</v>
          </cell>
          <cell r="IU205">
            <v>0</v>
          </cell>
          <cell r="IW205">
            <v>0</v>
          </cell>
          <cell r="IX205">
            <v>0</v>
          </cell>
          <cell r="IY205">
            <v>0</v>
          </cell>
          <cell r="IZ205">
            <v>0</v>
          </cell>
          <cell r="JA205">
            <v>0</v>
          </cell>
          <cell r="JB205">
            <v>1</v>
          </cell>
          <cell r="JC205">
            <v>0</v>
          </cell>
          <cell r="JE205">
            <v>1</v>
          </cell>
          <cell r="JF205">
            <v>0</v>
          </cell>
          <cell r="JG205">
            <v>0</v>
          </cell>
          <cell r="JH205">
            <v>0</v>
          </cell>
          <cell r="JI205">
            <v>0</v>
          </cell>
          <cell r="JJ205">
            <v>0</v>
          </cell>
          <cell r="JK205">
            <v>0</v>
          </cell>
          <cell r="JL205">
            <v>0</v>
          </cell>
          <cell r="JO205" t="str">
            <v>Moins de 1 heure</v>
          </cell>
          <cell r="JP205" t="str">
            <v>Non</v>
          </cell>
          <cell r="JS205" t="str">
            <v>Tous</v>
          </cell>
          <cell r="JT205" t="str">
            <v>Toutes les filles de cet âge</v>
          </cell>
          <cell r="JU205" t="str">
            <v>Pas de garçons de cet âge dans le ménage</v>
          </cell>
          <cell r="JV205" t="str">
            <v>Pas de filles de cet âge dans le ménage</v>
          </cell>
          <cell r="KD205">
            <v>1</v>
          </cell>
          <cell r="KE205">
            <v>0</v>
          </cell>
          <cell r="KF205">
            <v>0</v>
          </cell>
          <cell r="KG205">
            <v>0</v>
          </cell>
          <cell r="KH205">
            <v>0</v>
          </cell>
          <cell r="KI205">
            <v>0</v>
          </cell>
          <cell r="KJ205">
            <v>0</v>
          </cell>
          <cell r="KK205">
            <v>0</v>
          </cell>
          <cell r="KL205">
            <v>0</v>
          </cell>
          <cell r="KM205">
            <v>0</v>
          </cell>
          <cell r="KN205">
            <v>0</v>
          </cell>
          <cell r="KO205">
            <v>0</v>
          </cell>
          <cell r="KP205">
            <v>0</v>
          </cell>
          <cell r="KQ205">
            <v>0</v>
          </cell>
          <cell r="KR205">
            <v>0</v>
          </cell>
          <cell r="KS205">
            <v>0</v>
          </cell>
          <cell r="KV205">
            <v>1</v>
          </cell>
          <cell r="KW205">
            <v>0</v>
          </cell>
          <cell r="KX205">
            <v>0</v>
          </cell>
          <cell r="KY205">
            <v>0</v>
          </cell>
          <cell r="KZ205">
            <v>0</v>
          </cell>
          <cell r="LA205">
            <v>0</v>
          </cell>
          <cell r="LD205">
            <v>0</v>
          </cell>
          <cell r="LE205">
            <v>0</v>
          </cell>
          <cell r="LG205">
            <v>0</v>
          </cell>
          <cell r="LH205">
            <v>0</v>
          </cell>
          <cell r="LI205">
            <v>0</v>
          </cell>
          <cell r="LJ205">
            <v>0</v>
          </cell>
          <cell r="LK205">
            <v>0</v>
          </cell>
          <cell r="LL205">
            <v>0</v>
          </cell>
          <cell r="LM205">
            <v>0</v>
          </cell>
          <cell r="LN205">
            <v>1</v>
          </cell>
          <cell r="LQ205">
            <v>0</v>
          </cell>
          <cell r="LR205">
            <v>0</v>
          </cell>
          <cell r="LS205">
            <v>0</v>
          </cell>
          <cell r="LT205">
            <v>0</v>
          </cell>
          <cell r="LU205">
            <v>0</v>
          </cell>
          <cell r="LV205">
            <v>0</v>
          </cell>
          <cell r="LW205">
            <v>0</v>
          </cell>
          <cell r="LX205">
            <v>0</v>
          </cell>
          <cell r="LY205">
            <v>0</v>
          </cell>
          <cell r="LZ205">
            <v>0</v>
          </cell>
          <cell r="MA205">
            <v>1</v>
          </cell>
          <cell r="MB205">
            <v>0</v>
          </cell>
          <cell r="MC205">
            <v>0</v>
          </cell>
          <cell r="MD205">
            <v>0</v>
          </cell>
          <cell r="MG205">
            <v>0</v>
          </cell>
          <cell r="MH205">
            <v>0</v>
          </cell>
          <cell r="MI205">
            <v>0</v>
          </cell>
          <cell r="MJ205">
            <v>0</v>
          </cell>
          <cell r="MK205">
            <v>0</v>
          </cell>
          <cell r="ML205">
            <v>0</v>
          </cell>
          <cell r="MM205">
            <v>0</v>
          </cell>
          <cell r="MN205">
            <v>0</v>
          </cell>
          <cell r="MO205">
            <v>0</v>
          </cell>
          <cell r="MP205">
            <v>0</v>
          </cell>
          <cell r="MQ205">
            <v>0</v>
          </cell>
          <cell r="MR205">
            <v>1</v>
          </cell>
          <cell r="MS205">
            <v>0</v>
          </cell>
          <cell r="MT205">
            <v>0</v>
          </cell>
          <cell r="MU205">
            <v>0</v>
          </cell>
          <cell r="NH205">
            <v>1</v>
          </cell>
          <cell r="NN205">
            <v>2.9</v>
          </cell>
          <cell r="QR205">
            <v>3</v>
          </cell>
          <cell r="QS205">
            <v>37</v>
          </cell>
        </row>
        <row r="206">
          <cell r="F206" t="str">
            <v>Oui</v>
          </cell>
          <cell r="I206">
            <v>0</v>
          </cell>
          <cell r="AM206">
            <v>30317</v>
          </cell>
          <cell r="AN206" t="str">
            <v>Oui</v>
          </cell>
          <cell r="AQ206" t="str">
            <v>Résident / autochtone (pas déplacé depuis au moins 12 mois)</v>
          </cell>
          <cell r="AS206" t="str">
            <v>Non</v>
          </cell>
          <cell r="BE206">
            <v>0</v>
          </cell>
          <cell r="BF206">
            <v>0</v>
          </cell>
          <cell r="BH206">
            <v>0</v>
          </cell>
          <cell r="BI206">
            <v>0</v>
          </cell>
          <cell r="BK206">
            <v>2</v>
          </cell>
          <cell r="BL206">
            <v>3</v>
          </cell>
          <cell r="BN206">
            <v>3</v>
          </cell>
          <cell r="BO206">
            <v>5</v>
          </cell>
          <cell r="BQ206">
            <v>0</v>
          </cell>
          <cell r="BR206">
            <v>0</v>
          </cell>
          <cell r="CC206">
            <v>13</v>
          </cell>
          <cell r="CF206">
            <v>13</v>
          </cell>
          <cell r="DE206" t="str">
            <v>Agriculture de subsistance</v>
          </cell>
          <cell r="DG206" t="str">
            <v>Oui</v>
          </cell>
          <cell r="DI206" t="str">
            <v>Non</v>
          </cell>
          <cell r="DJ206" t="str">
            <v>Autre (préciser)</v>
          </cell>
          <cell r="DL206" t="str">
            <v>Non</v>
          </cell>
          <cell r="DO206">
            <v>0</v>
          </cell>
          <cell r="DP206">
            <v>0</v>
          </cell>
          <cell r="DQ206">
            <v>0</v>
          </cell>
          <cell r="DR206">
            <v>0</v>
          </cell>
          <cell r="DS206">
            <v>0</v>
          </cell>
          <cell r="DT206">
            <v>0</v>
          </cell>
          <cell r="DU206">
            <v>0</v>
          </cell>
          <cell r="DV206">
            <v>0</v>
          </cell>
          <cell r="DW206">
            <v>0</v>
          </cell>
          <cell r="DX206">
            <v>0</v>
          </cell>
          <cell r="DY206">
            <v>1</v>
          </cell>
          <cell r="DZ206">
            <v>0</v>
          </cell>
          <cell r="EA206">
            <v>0</v>
          </cell>
          <cell r="EB206">
            <v>0</v>
          </cell>
          <cell r="EC206">
            <v>0</v>
          </cell>
          <cell r="ED206">
            <v>0</v>
          </cell>
          <cell r="EF206">
            <v>1</v>
          </cell>
          <cell r="EI206">
            <v>2</v>
          </cell>
          <cell r="EJ206">
            <v>2</v>
          </cell>
          <cell r="EK206">
            <v>2</v>
          </cell>
          <cell r="EL206">
            <v>2</v>
          </cell>
          <cell r="FP206" t="str">
            <v>Co-locataire (plusieurs ménages habitent sur une parcelle qu'ils louent)</v>
          </cell>
          <cell r="FR206" t="str">
            <v>Maison (construction non-durable délabrée)</v>
          </cell>
          <cell r="FU206" t="str">
            <v>Non</v>
          </cell>
          <cell r="GE206" t="str">
            <v>Ne se prononce pas</v>
          </cell>
          <cell r="GH206" t="str">
            <v>Source améliorée (c'est-à-dire protégée de l'extérieur, p.ex. eau courante/robinet, puits creusé couvert, puits à pompe/forage, camion-citerne/charrette avec citerne, Kiosque/échoppe/boutique à eau, eau en bouteille; eau en sachet, etc. et eau de pluie)</v>
          </cell>
          <cell r="GK206" t="str">
            <v>Oui</v>
          </cell>
          <cell r="GL206" t="str">
            <v>Oui</v>
          </cell>
          <cell r="GM206" t="str">
            <v>Oui</v>
          </cell>
          <cell r="GN206" t="str">
            <v>Oui</v>
          </cell>
          <cell r="GO206" t="str">
            <v>Moins de 30 minutes</v>
          </cell>
          <cell r="GQ206">
            <v>1</v>
          </cell>
          <cell r="GR206">
            <v>0</v>
          </cell>
          <cell r="GS206">
            <v>0</v>
          </cell>
          <cell r="GT206">
            <v>0</v>
          </cell>
          <cell r="GU206">
            <v>0</v>
          </cell>
          <cell r="GV206">
            <v>0</v>
          </cell>
          <cell r="GW206">
            <v>0</v>
          </cell>
          <cell r="GX206">
            <v>0</v>
          </cell>
          <cell r="GY206">
            <v>0</v>
          </cell>
          <cell r="GZ206">
            <v>0</v>
          </cell>
          <cell r="HA206">
            <v>0</v>
          </cell>
          <cell r="HB206">
            <v>0</v>
          </cell>
          <cell r="HM206" t="str">
            <v>Oui, eau seulement</v>
          </cell>
          <cell r="HO206" t="str">
            <v>Installation sanitaire non-améliorée (c’est-à-dire qui n'empêchent pas le contact extérieur avec les excréments, p.ex. latrine à fosse ouverte/sans dalle, latrines traditionnelles, etc.)</v>
          </cell>
          <cell r="HQ206" t="str">
            <v>Non</v>
          </cell>
          <cell r="HR206" t="str">
            <v>Non</v>
          </cell>
          <cell r="HU206" t="str">
            <v>Structure de santé (centre, clinique, hôpital, etc.)</v>
          </cell>
          <cell r="HW206" t="str">
            <v>Structure de santé (centre, clinique, hôpital, etc.)</v>
          </cell>
          <cell r="HY206" t="str">
            <v>Entre 2 heures et une demi-journée</v>
          </cell>
          <cell r="HZ206" t="str">
            <v>Non</v>
          </cell>
          <cell r="IG206" t="str">
            <v>Oui</v>
          </cell>
          <cell r="II206" t="str">
            <v>Non</v>
          </cell>
          <cell r="IO206">
            <v>0</v>
          </cell>
          <cell r="IP206">
            <v>0</v>
          </cell>
          <cell r="IQ206">
            <v>0</v>
          </cell>
          <cell r="IR206">
            <v>0</v>
          </cell>
          <cell r="IS206">
            <v>0</v>
          </cell>
          <cell r="IT206">
            <v>1</v>
          </cell>
          <cell r="IU206">
            <v>0</v>
          </cell>
          <cell r="IW206">
            <v>1</v>
          </cell>
          <cell r="IX206">
            <v>0</v>
          </cell>
          <cell r="IY206">
            <v>0</v>
          </cell>
          <cell r="IZ206">
            <v>0</v>
          </cell>
          <cell r="JA206">
            <v>0</v>
          </cell>
          <cell r="JB206">
            <v>0</v>
          </cell>
          <cell r="JC206">
            <v>0</v>
          </cell>
          <cell r="JE206">
            <v>1</v>
          </cell>
          <cell r="JF206">
            <v>0</v>
          </cell>
          <cell r="JG206">
            <v>0</v>
          </cell>
          <cell r="JH206">
            <v>0</v>
          </cell>
          <cell r="JI206">
            <v>0</v>
          </cell>
          <cell r="JJ206">
            <v>0</v>
          </cell>
          <cell r="JK206">
            <v>0</v>
          </cell>
          <cell r="JL206">
            <v>0</v>
          </cell>
          <cell r="JO206" t="str">
            <v>Moins de 1 heure</v>
          </cell>
          <cell r="JP206" t="str">
            <v>Non</v>
          </cell>
          <cell r="JS206" t="str">
            <v>Tous</v>
          </cell>
          <cell r="JT206" t="str">
            <v>Certaines mais pas toutes</v>
          </cell>
          <cell r="JU206" t="str">
            <v>Aucun</v>
          </cell>
          <cell r="JV206" t="str">
            <v>Aucune</v>
          </cell>
          <cell r="JZ206" t="str">
            <v>Interruption suite à un déplacement / retour</v>
          </cell>
          <cell r="KD206">
            <v>0</v>
          </cell>
          <cell r="KE206">
            <v>0</v>
          </cell>
          <cell r="KF206">
            <v>0</v>
          </cell>
          <cell r="KG206">
            <v>0</v>
          </cell>
          <cell r="KH206">
            <v>0</v>
          </cell>
          <cell r="KI206">
            <v>0</v>
          </cell>
          <cell r="KJ206">
            <v>0</v>
          </cell>
          <cell r="KK206">
            <v>0</v>
          </cell>
          <cell r="KL206">
            <v>1</v>
          </cell>
          <cell r="KM206">
            <v>0</v>
          </cell>
          <cell r="KN206">
            <v>0</v>
          </cell>
          <cell r="KO206">
            <v>0</v>
          </cell>
          <cell r="KP206">
            <v>0</v>
          </cell>
          <cell r="KQ206">
            <v>0</v>
          </cell>
          <cell r="KR206">
            <v>0</v>
          </cell>
          <cell r="KS206">
            <v>0</v>
          </cell>
          <cell r="KV206">
            <v>0</v>
          </cell>
          <cell r="KW206">
            <v>0</v>
          </cell>
          <cell r="KX206">
            <v>1</v>
          </cell>
          <cell r="KY206">
            <v>0</v>
          </cell>
          <cell r="KZ206">
            <v>0</v>
          </cell>
          <cell r="LA206">
            <v>0</v>
          </cell>
          <cell r="LD206">
            <v>0</v>
          </cell>
          <cell r="LE206">
            <v>0</v>
          </cell>
          <cell r="LG206">
            <v>0</v>
          </cell>
          <cell r="LH206">
            <v>0</v>
          </cell>
          <cell r="LI206">
            <v>0</v>
          </cell>
          <cell r="LJ206">
            <v>0</v>
          </cell>
          <cell r="LK206">
            <v>0</v>
          </cell>
          <cell r="LL206">
            <v>0</v>
          </cell>
          <cell r="LM206">
            <v>0</v>
          </cell>
          <cell r="LN206">
            <v>1</v>
          </cell>
          <cell r="LQ206">
            <v>0</v>
          </cell>
          <cell r="LR206">
            <v>0</v>
          </cell>
          <cell r="LS206">
            <v>0</v>
          </cell>
          <cell r="LT206">
            <v>0</v>
          </cell>
          <cell r="LU206">
            <v>0</v>
          </cell>
          <cell r="LV206">
            <v>1</v>
          </cell>
          <cell r="LW206">
            <v>0</v>
          </cell>
          <cell r="LX206">
            <v>1</v>
          </cell>
          <cell r="LY206">
            <v>0</v>
          </cell>
          <cell r="LZ206">
            <v>0</v>
          </cell>
          <cell r="MA206">
            <v>1</v>
          </cell>
          <cell r="MB206">
            <v>0</v>
          </cell>
          <cell r="MC206">
            <v>0</v>
          </cell>
          <cell r="MD206">
            <v>0</v>
          </cell>
          <cell r="MG206">
            <v>0</v>
          </cell>
          <cell r="MH206">
            <v>0</v>
          </cell>
          <cell r="MI206">
            <v>0</v>
          </cell>
          <cell r="MJ206">
            <v>0</v>
          </cell>
          <cell r="MK206">
            <v>0</v>
          </cell>
          <cell r="ML206">
            <v>0</v>
          </cell>
          <cell r="MM206">
            <v>0</v>
          </cell>
          <cell r="MN206">
            <v>0</v>
          </cell>
          <cell r="MO206">
            <v>0</v>
          </cell>
          <cell r="MP206">
            <v>0</v>
          </cell>
          <cell r="MQ206">
            <v>0</v>
          </cell>
          <cell r="MR206">
            <v>1</v>
          </cell>
          <cell r="MS206">
            <v>0</v>
          </cell>
          <cell r="MT206">
            <v>0</v>
          </cell>
          <cell r="MU206">
            <v>0</v>
          </cell>
          <cell r="NH206">
            <v>1</v>
          </cell>
          <cell r="NN206">
            <v>2.7</v>
          </cell>
          <cell r="QR206">
            <v>27</v>
          </cell>
          <cell r="QS206">
            <v>9</v>
          </cell>
        </row>
        <row r="207">
          <cell r="F207" t="str">
            <v>Oui</v>
          </cell>
          <cell r="I207">
            <v>0</v>
          </cell>
          <cell r="AM207">
            <v>44105</v>
          </cell>
          <cell r="AN207" t="str">
            <v>Oui</v>
          </cell>
          <cell r="AQ207" t="str">
            <v>Résident / autochtone (pas déplacé depuis au moins 12 mois)</v>
          </cell>
          <cell r="AS207" t="str">
            <v>Oui</v>
          </cell>
          <cell r="BE207">
            <v>0</v>
          </cell>
          <cell r="BF207">
            <v>1</v>
          </cell>
          <cell r="BH207">
            <v>0</v>
          </cell>
          <cell r="BI207">
            <v>1</v>
          </cell>
          <cell r="BK207">
            <v>1</v>
          </cell>
          <cell r="BL207">
            <v>0</v>
          </cell>
          <cell r="BN207">
            <v>1</v>
          </cell>
          <cell r="BO207">
            <v>1</v>
          </cell>
          <cell r="BQ207">
            <v>0</v>
          </cell>
          <cell r="BR207">
            <v>0</v>
          </cell>
          <cell r="CC207">
            <v>5</v>
          </cell>
          <cell r="CF207">
            <v>5</v>
          </cell>
          <cell r="DE207" t="str">
            <v>Travail journalier</v>
          </cell>
          <cell r="DG207" t="str">
            <v>Non</v>
          </cell>
          <cell r="DI207" t="str">
            <v>Oui</v>
          </cell>
          <cell r="DL207" t="str">
            <v>Non</v>
          </cell>
          <cell r="DO207">
            <v>0</v>
          </cell>
          <cell r="DP207">
            <v>0</v>
          </cell>
          <cell r="DQ207">
            <v>0</v>
          </cell>
          <cell r="DR207">
            <v>0</v>
          </cell>
          <cell r="DS207">
            <v>1</v>
          </cell>
          <cell r="DT207">
            <v>0</v>
          </cell>
          <cell r="DU207">
            <v>0</v>
          </cell>
          <cell r="DV207">
            <v>0</v>
          </cell>
          <cell r="DW207">
            <v>0</v>
          </cell>
          <cell r="DX207">
            <v>1</v>
          </cell>
          <cell r="DY207">
            <v>0</v>
          </cell>
          <cell r="DZ207">
            <v>1</v>
          </cell>
          <cell r="EA207">
            <v>0</v>
          </cell>
          <cell r="EB207">
            <v>0</v>
          </cell>
          <cell r="EC207">
            <v>0</v>
          </cell>
          <cell r="ED207">
            <v>0</v>
          </cell>
          <cell r="EF207">
            <v>0</v>
          </cell>
          <cell r="EI207">
            <v>2</v>
          </cell>
          <cell r="EJ207">
            <v>2</v>
          </cell>
          <cell r="EK207">
            <v>2</v>
          </cell>
          <cell r="EL207">
            <v>2</v>
          </cell>
          <cell r="FP207" t="str">
            <v>Co-locataire (plusieurs ménages habitent sur une parcelle qu'ils louent)</v>
          </cell>
          <cell r="FR207" t="str">
            <v>Maison (construction non-durable délabrée)</v>
          </cell>
          <cell r="FU207" t="str">
            <v>Non</v>
          </cell>
          <cell r="GE207" t="str">
            <v>Oui</v>
          </cell>
          <cell r="GH207" t="str">
            <v>Source améliorée (c'est-à-dire protégée de l'extérieur, p.ex. eau courante/robinet, puits creusé couvert, puits à pompe/forage, camion-citerne/charrette avec citerne, Kiosque/échoppe/boutique à eau, eau en bouteille; eau en sachet, etc. et eau de pluie)</v>
          </cell>
          <cell r="GK207" t="str">
            <v>Oui</v>
          </cell>
          <cell r="GL207" t="str">
            <v>Oui</v>
          </cell>
          <cell r="GM207" t="str">
            <v>Oui</v>
          </cell>
          <cell r="GN207" t="str">
            <v>Oui</v>
          </cell>
          <cell r="GO207" t="str">
            <v>Moins de 30 minutes</v>
          </cell>
          <cell r="GQ207">
            <v>1</v>
          </cell>
          <cell r="GR207">
            <v>0</v>
          </cell>
          <cell r="GS207">
            <v>0</v>
          </cell>
          <cell r="GT207">
            <v>0</v>
          </cell>
          <cell r="GU207">
            <v>0</v>
          </cell>
          <cell r="GV207">
            <v>0</v>
          </cell>
          <cell r="GW207">
            <v>0</v>
          </cell>
          <cell r="GX207">
            <v>0</v>
          </cell>
          <cell r="GY207">
            <v>0</v>
          </cell>
          <cell r="GZ207">
            <v>0</v>
          </cell>
          <cell r="HA207">
            <v>0</v>
          </cell>
          <cell r="HB207">
            <v>0</v>
          </cell>
          <cell r="HM207" t="str">
            <v>Oui, eau seulement</v>
          </cell>
          <cell r="HO207" t="str">
            <v>Pas d'installation sanitaire/défécation à l'air libre</v>
          </cell>
          <cell r="HU207" t="str">
            <v>Structure de santé (centre, clinique, hôpital, etc.)</v>
          </cell>
          <cell r="HW207" t="str">
            <v>Structure de santé (centre, clinique, hôpital, etc.)</v>
          </cell>
          <cell r="HY207" t="str">
            <v>Moins de 1 heure</v>
          </cell>
          <cell r="HZ207" t="str">
            <v>Oui</v>
          </cell>
          <cell r="IB207" t="str">
            <v>Oui</v>
          </cell>
          <cell r="IC207" t="str">
            <v>Oui</v>
          </cell>
          <cell r="ID207" t="str">
            <v>Oui</v>
          </cell>
          <cell r="IG207" t="str">
            <v>Oui</v>
          </cell>
          <cell r="II207" t="str">
            <v>Non</v>
          </cell>
          <cell r="IO207">
            <v>0</v>
          </cell>
          <cell r="IP207">
            <v>0</v>
          </cell>
          <cell r="IQ207">
            <v>0</v>
          </cell>
          <cell r="IR207">
            <v>0</v>
          </cell>
          <cell r="IS207">
            <v>0</v>
          </cell>
          <cell r="IT207">
            <v>1</v>
          </cell>
          <cell r="IU207">
            <v>0</v>
          </cell>
          <cell r="IW207">
            <v>0</v>
          </cell>
          <cell r="IX207">
            <v>0</v>
          </cell>
          <cell r="IY207">
            <v>0</v>
          </cell>
          <cell r="IZ207">
            <v>0</v>
          </cell>
          <cell r="JA207">
            <v>0</v>
          </cell>
          <cell r="JB207">
            <v>1</v>
          </cell>
          <cell r="JC207">
            <v>0</v>
          </cell>
          <cell r="JE207">
            <v>1</v>
          </cell>
          <cell r="JF207">
            <v>0</v>
          </cell>
          <cell r="JG207">
            <v>0</v>
          </cell>
          <cell r="JH207">
            <v>0</v>
          </cell>
          <cell r="JI207">
            <v>0</v>
          </cell>
          <cell r="JJ207">
            <v>0</v>
          </cell>
          <cell r="JK207">
            <v>0</v>
          </cell>
          <cell r="JL207">
            <v>0</v>
          </cell>
          <cell r="JO207" t="str">
            <v>Moins de 1 heure</v>
          </cell>
          <cell r="JP207" t="str">
            <v>Non</v>
          </cell>
          <cell r="JS207" t="str">
            <v>Certains mais pas tous</v>
          </cell>
          <cell r="JU207" t="str">
            <v>Aucun</v>
          </cell>
          <cell r="JZ207" t="str">
            <v>Interruption suite à un déplacement / retour</v>
          </cell>
          <cell r="KD207">
            <v>0</v>
          </cell>
          <cell r="KE207">
            <v>0</v>
          </cell>
          <cell r="KF207">
            <v>0</v>
          </cell>
          <cell r="KG207">
            <v>0</v>
          </cell>
          <cell r="KH207">
            <v>0</v>
          </cell>
          <cell r="KI207">
            <v>0</v>
          </cell>
          <cell r="KJ207">
            <v>0</v>
          </cell>
          <cell r="KK207">
            <v>0</v>
          </cell>
          <cell r="KL207">
            <v>1</v>
          </cell>
          <cell r="KM207">
            <v>0</v>
          </cell>
          <cell r="KN207">
            <v>0</v>
          </cell>
          <cell r="KO207">
            <v>0</v>
          </cell>
          <cell r="KP207">
            <v>0</v>
          </cell>
          <cell r="KQ207">
            <v>0</v>
          </cell>
          <cell r="KR207">
            <v>0</v>
          </cell>
          <cell r="KS207">
            <v>0</v>
          </cell>
          <cell r="KV207">
            <v>1</v>
          </cell>
          <cell r="KW207">
            <v>0</v>
          </cell>
          <cell r="KX207">
            <v>0</v>
          </cell>
          <cell r="KY207">
            <v>0</v>
          </cell>
          <cell r="KZ207">
            <v>0</v>
          </cell>
          <cell r="LA207">
            <v>0</v>
          </cell>
          <cell r="LD207">
            <v>0</v>
          </cell>
          <cell r="LE207">
            <v>0</v>
          </cell>
          <cell r="LG207">
            <v>0</v>
          </cell>
          <cell r="LH207">
            <v>0</v>
          </cell>
          <cell r="LI207">
            <v>0</v>
          </cell>
          <cell r="LJ207">
            <v>0</v>
          </cell>
          <cell r="LK207">
            <v>0</v>
          </cell>
          <cell r="LL207">
            <v>0</v>
          </cell>
          <cell r="LM207">
            <v>0</v>
          </cell>
          <cell r="LN207">
            <v>1</v>
          </cell>
          <cell r="LQ207">
            <v>0</v>
          </cell>
          <cell r="LR207">
            <v>0</v>
          </cell>
          <cell r="LS207">
            <v>0</v>
          </cell>
          <cell r="LT207">
            <v>0</v>
          </cell>
          <cell r="LU207">
            <v>0</v>
          </cell>
          <cell r="LV207">
            <v>0</v>
          </cell>
          <cell r="LW207">
            <v>0</v>
          </cell>
          <cell r="LX207">
            <v>0</v>
          </cell>
          <cell r="LY207">
            <v>0</v>
          </cell>
          <cell r="LZ207">
            <v>0</v>
          </cell>
          <cell r="MA207">
            <v>1</v>
          </cell>
          <cell r="MB207">
            <v>0</v>
          </cell>
          <cell r="MC207">
            <v>0</v>
          </cell>
          <cell r="MD207">
            <v>0</v>
          </cell>
          <cell r="MG207">
            <v>0</v>
          </cell>
          <cell r="MH207">
            <v>0</v>
          </cell>
          <cell r="MI207">
            <v>0</v>
          </cell>
          <cell r="MJ207">
            <v>0</v>
          </cell>
          <cell r="MK207">
            <v>0</v>
          </cell>
          <cell r="ML207">
            <v>0</v>
          </cell>
          <cell r="MM207">
            <v>0</v>
          </cell>
          <cell r="MN207">
            <v>0</v>
          </cell>
          <cell r="MO207">
            <v>0</v>
          </cell>
          <cell r="MP207">
            <v>0</v>
          </cell>
          <cell r="MQ207">
            <v>0</v>
          </cell>
          <cell r="MR207">
            <v>1</v>
          </cell>
          <cell r="MS207">
            <v>0</v>
          </cell>
          <cell r="MT207">
            <v>0</v>
          </cell>
          <cell r="MU207">
            <v>0</v>
          </cell>
          <cell r="NH207">
            <v>1</v>
          </cell>
          <cell r="NN207">
            <v>1.6</v>
          </cell>
          <cell r="QR207">
            <v>9</v>
          </cell>
          <cell r="QS207">
            <v>11</v>
          </cell>
        </row>
        <row r="208">
          <cell r="F208" t="str">
            <v>Oui</v>
          </cell>
          <cell r="I208">
            <v>0</v>
          </cell>
          <cell r="AM208">
            <v>44105</v>
          </cell>
          <cell r="AN208" t="str">
            <v>Oui</v>
          </cell>
          <cell r="AQ208" t="str">
            <v>Résident / autochtone (pas déplacé depuis au moins 12 mois)</v>
          </cell>
          <cell r="AS208" t="str">
            <v>Oui</v>
          </cell>
          <cell r="BE208">
            <v>0</v>
          </cell>
          <cell r="BF208">
            <v>0</v>
          </cell>
          <cell r="BH208">
            <v>1</v>
          </cell>
          <cell r="BI208">
            <v>2</v>
          </cell>
          <cell r="BK208">
            <v>2</v>
          </cell>
          <cell r="BL208">
            <v>2</v>
          </cell>
          <cell r="BN208">
            <v>4</v>
          </cell>
          <cell r="BO208">
            <v>2</v>
          </cell>
          <cell r="BQ208">
            <v>0</v>
          </cell>
          <cell r="BR208">
            <v>0</v>
          </cell>
          <cell r="CC208">
            <v>13</v>
          </cell>
          <cell r="CF208">
            <v>13</v>
          </cell>
          <cell r="DE208" t="str">
            <v>Travail journalier</v>
          </cell>
          <cell r="DG208" t="str">
            <v>Non</v>
          </cell>
          <cell r="DI208" t="str">
            <v>Non</v>
          </cell>
          <cell r="DJ208" t="str">
            <v>Les produits sur le marché sont trop chers pour le ménage</v>
          </cell>
          <cell r="DL208" t="str">
            <v>Non</v>
          </cell>
          <cell r="DO208">
            <v>0</v>
          </cell>
          <cell r="DP208">
            <v>0</v>
          </cell>
          <cell r="DQ208">
            <v>0</v>
          </cell>
          <cell r="DR208">
            <v>0</v>
          </cell>
          <cell r="DS208">
            <v>1</v>
          </cell>
          <cell r="DT208">
            <v>0</v>
          </cell>
          <cell r="DU208">
            <v>0</v>
          </cell>
          <cell r="DV208">
            <v>0</v>
          </cell>
          <cell r="DW208">
            <v>0</v>
          </cell>
          <cell r="DX208">
            <v>0</v>
          </cell>
          <cell r="DY208">
            <v>0</v>
          </cell>
          <cell r="DZ208">
            <v>1</v>
          </cell>
          <cell r="EA208">
            <v>0</v>
          </cell>
          <cell r="EB208">
            <v>0</v>
          </cell>
          <cell r="EC208">
            <v>0</v>
          </cell>
          <cell r="ED208">
            <v>0</v>
          </cell>
          <cell r="EF208">
            <v>0</v>
          </cell>
          <cell r="EI208">
            <v>2</v>
          </cell>
          <cell r="EJ208">
            <v>2</v>
          </cell>
          <cell r="EK208">
            <v>2</v>
          </cell>
          <cell r="EL208">
            <v>2</v>
          </cell>
          <cell r="FP208" t="str">
            <v>Co-locataire (plusieurs ménages habitent sur une parcelle qu'ils louent)</v>
          </cell>
          <cell r="FR208" t="str">
            <v>Maison (construction non-durable délabrée)</v>
          </cell>
          <cell r="FU208" t="str">
            <v>Oui</v>
          </cell>
          <cell r="GE208" t="str">
            <v>Oui</v>
          </cell>
          <cell r="GH208" t="str">
            <v>Source améliorée (c'est-à-dire protégée de l'extérieur, p.ex. eau courante/robinet, puits creusé couvert, puits à pompe/forage, camion-citerne/charrette avec citerne, Kiosque/échoppe/boutique à eau, eau en bouteille; eau en sachet, etc. et eau de pluie)</v>
          </cell>
          <cell r="GK208" t="str">
            <v>Oui</v>
          </cell>
          <cell r="GL208" t="str">
            <v>Oui</v>
          </cell>
          <cell r="GM208" t="str">
            <v>Oui</v>
          </cell>
          <cell r="GN208" t="str">
            <v>Oui</v>
          </cell>
          <cell r="GO208" t="str">
            <v>Moins de 30 minutes</v>
          </cell>
          <cell r="GQ208">
            <v>1</v>
          </cell>
          <cell r="GR208">
            <v>0</v>
          </cell>
          <cell r="GS208">
            <v>0</v>
          </cell>
          <cell r="GT208">
            <v>0</v>
          </cell>
          <cell r="GU208">
            <v>0</v>
          </cell>
          <cell r="GV208">
            <v>0</v>
          </cell>
          <cell r="GW208">
            <v>0</v>
          </cell>
          <cell r="GX208">
            <v>0</v>
          </cell>
          <cell r="GY208">
            <v>0</v>
          </cell>
          <cell r="GZ208">
            <v>0</v>
          </cell>
          <cell r="HA208">
            <v>0</v>
          </cell>
          <cell r="HB208">
            <v>0</v>
          </cell>
          <cell r="HM208" t="str">
            <v>Oui, eau seulement</v>
          </cell>
          <cell r="HO208" t="str">
            <v>Installation sanitaire non-améliorée (c’est-à-dire qui n'empêchent pas le contact extérieur avec les excréments, p.ex. latrine à fosse ouverte/sans dalle, latrines traditionnelles, etc.)</v>
          </cell>
          <cell r="HQ208" t="str">
            <v>Non</v>
          </cell>
          <cell r="HR208" t="str">
            <v>Oui</v>
          </cell>
          <cell r="HU208" t="str">
            <v>Structure de santé (centre, clinique, hôpital, etc.)</v>
          </cell>
          <cell r="HW208" t="str">
            <v>Structure de santé (centre, clinique, hôpital, etc.)</v>
          </cell>
          <cell r="HY208" t="str">
            <v>Moins de 1 heure</v>
          </cell>
          <cell r="HZ208" t="str">
            <v>Non</v>
          </cell>
          <cell r="IB208" t="str">
            <v>Non</v>
          </cell>
          <cell r="IC208" t="str">
            <v>Non</v>
          </cell>
          <cell r="ID208" t="str">
            <v>Non</v>
          </cell>
          <cell r="IG208" t="str">
            <v>Oui</v>
          </cell>
          <cell r="II208" t="str">
            <v>Oui</v>
          </cell>
          <cell r="IK208">
            <v>0</v>
          </cell>
          <cell r="IL208">
            <v>1</v>
          </cell>
          <cell r="IM208">
            <v>0</v>
          </cell>
          <cell r="IO208">
            <v>0</v>
          </cell>
          <cell r="IP208">
            <v>0</v>
          </cell>
          <cell r="IQ208">
            <v>0</v>
          </cell>
          <cell r="IR208">
            <v>0</v>
          </cell>
          <cell r="IS208">
            <v>0</v>
          </cell>
          <cell r="IT208">
            <v>1</v>
          </cell>
          <cell r="IU208">
            <v>0</v>
          </cell>
          <cell r="IW208">
            <v>0</v>
          </cell>
          <cell r="IX208">
            <v>0</v>
          </cell>
          <cell r="IY208">
            <v>0</v>
          </cell>
          <cell r="IZ208">
            <v>0</v>
          </cell>
          <cell r="JA208">
            <v>0</v>
          </cell>
          <cell r="JB208">
            <v>1</v>
          </cell>
          <cell r="JC208">
            <v>0</v>
          </cell>
          <cell r="JE208">
            <v>1</v>
          </cell>
          <cell r="JF208">
            <v>0</v>
          </cell>
          <cell r="JG208">
            <v>0</v>
          </cell>
          <cell r="JH208">
            <v>0</v>
          </cell>
          <cell r="JI208">
            <v>0</v>
          </cell>
          <cell r="JJ208">
            <v>0</v>
          </cell>
          <cell r="JK208">
            <v>0</v>
          </cell>
          <cell r="JL208">
            <v>0</v>
          </cell>
          <cell r="JO208" t="str">
            <v>Moins de 1 heure</v>
          </cell>
          <cell r="JP208" t="str">
            <v>Non</v>
          </cell>
          <cell r="JS208" t="str">
            <v>Certains mais pas tous</v>
          </cell>
          <cell r="JT208" t="str">
            <v>Certaines mais pas toutes</v>
          </cell>
          <cell r="JU208" t="str">
            <v>Certains mais pas tous</v>
          </cell>
          <cell r="JV208" t="str">
            <v>Toutes les filles de cet âge</v>
          </cell>
          <cell r="JZ208" t="str">
            <v>Interruption suite à un déplacement / retour</v>
          </cell>
          <cell r="KD208">
            <v>0</v>
          </cell>
          <cell r="KE208">
            <v>0</v>
          </cell>
          <cell r="KF208">
            <v>0</v>
          </cell>
          <cell r="KG208">
            <v>0</v>
          </cell>
          <cell r="KH208">
            <v>0</v>
          </cell>
          <cell r="KI208">
            <v>0</v>
          </cell>
          <cell r="KJ208">
            <v>0</v>
          </cell>
          <cell r="KK208">
            <v>0</v>
          </cell>
          <cell r="KL208">
            <v>1</v>
          </cell>
          <cell r="KM208">
            <v>0</v>
          </cell>
          <cell r="KN208">
            <v>0</v>
          </cell>
          <cell r="KO208">
            <v>0</v>
          </cell>
          <cell r="KP208">
            <v>0</v>
          </cell>
          <cell r="KQ208">
            <v>0</v>
          </cell>
          <cell r="KR208">
            <v>0</v>
          </cell>
          <cell r="KS208">
            <v>0</v>
          </cell>
          <cell r="KV208">
            <v>0</v>
          </cell>
          <cell r="KW208">
            <v>0</v>
          </cell>
          <cell r="KX208">
            <v>0</v>
          </cell>
          <cell r="KY208">
            <v>1</v>
          </cell>
          <cell r="KZ208">
            <v>0</v>
          </cell>
          <cell r="LA208">
            <v>0</v>
          </cell>
          <cell r="LD208">
            <v>0</v>
          </cell>
          <cell r="LE208">
            <v>0</v>
          </cell>
          <cell r="LG208">
            <v>0</v>
          </cell>
          <cell r="LH208">
            <v>0</v>
          </cell>
          <cell r="LI208">
            <v>0</v>
          </cell>
          <cell r="LJ208">
            <v>0</v>
          </cell>
          <cell r="LK208">
            <v>0</v>
          </cell>
          <cell r="LL208">
            <v>0</v>
          </cell>
          <cell r="LM208">
            <v>0</v>
          </cell>
          <cell r="LN208">
            <v>1</v>
          </cell>
          <cell r="LQ208">
            <v>0</v>
          </cell>
          <cell r="LR208">
            <v>0</v>
          </cell>
          <cell r="LS208">
            <v>0</v>
          </cell>
          <cell r="LT208">
            <v>0</v>
          </cell>
          <cell r="LU208">
            <v>0</v>
          </cell>
          <cell r="LV208">
            <v>0</v>
          </cell>
          <cell r="LW208">
            <v>0</v>
          </cell>
          <cell r="LX208">
            <v>0</v>
          </cell>
          <cell r="LY208">
            <v>0</v>
          </cell>
          <cell r="LZ208">
            <v>0</v>
          </cell>
          <cell r="MA208">
            <v>1</v>
          </cell>
          <cell r="MB208">
            <v>0</v>
          </cell>
          <cell r="MC208">
            <v>0</v>
          </cell>
          <cell r="MD208">
            <v>0</v>
          </cell>
          <cell r="MG208">
            <v>0</v>
          </cell>
          <cell r="MH208">
            <v>0</v>
          </cell>
          <cell r="MI208">
            <v>0</v>
          </cell>
          <cell r="MJ208">
            <v>0</v>
          </cell>
          <cell r="MK208">
            <v>0</v>
          </cell>
          <cell r="ML208">
            <v>0</v>
          </cell>
          <cell r="MM208">
            <v>0</v>
          </cell>
          <cell r="MN208">
            <v>0</v>
          </cell>
          <cell r="MO208">
            <v>0</v>
          </cell>
          <cell r="MP208">
            <v>0</v>
          </cell>
          <cell r="MQ208">
            <v>0</v>
          </cell>
          <cell r="MR208">
            <v>1</v>
          </cell>
          <cell r="MS208">
            <v>0</v>
          </cell>
          <cell r="MT208">
            <v>0</v>
          </cell>
          <cell r="MU208">
            <v>0</v>
          </cell>
          <cell r="NH208">
            <v>1</v>
          </cell>
          <cell r="NN208">
            <v>3.4</v>
          </cell>
          <cell r="QR208">
            <v>7</v>
          </cell>
          <cell r="QS208">
            <v>6</v>
          </cell>
        </row>
        <row r="209">
          <cell r="F209" t="str">
            <v>Oui</v>
          </cell>
          <cell r="I209">
            <v>0</v>
          </cell>
          <cell r="AM209">
            <v>44105</v>
          </cell>
          <cell r="AN209" t="str">
            <v>Oui</v>
          </cell>
          <cell r="AQ209" t="str">
            <v>Résident / autochtone (pas déplacé depuis au moins 12 mois)</v>
          </cell>
          <cell r="AS209" t="str">
            <v>Oui</v>
          </cell>
          <cell r="BE209">
            <v>0</v>
          </cell>
          <cell r="BF209">
            <v>0</v>
          </cell>
          <cell r="BH209">
            <v>0</v>
          </cell>
          <cell r="BI209">
            <v>0</v>
          </cell>
          <cell r="BK209">
            <v>2</v>
          </cell>
          <cell r="BL209">
            <v>3</v>
          </cell>
          <cell r="BN209">
            <v>1</v>
          </cell>
          <cell r="BO209">
            <v>1</v>
          </cell>
          <cell r="BQ209">
            <v>0</v>
          </cell>
          <cell r="BR209">
            <v>0</v>
          </cell>
          <cell r="CC209">
            <v>7</v>
          </cell>
          <cell r="CF209">
            <v>7</v>
          </cell>
          <cell r="DE209" t="str">
            <v>Agriculture de subsistance</v>
          </cell>
          <cell r="DG209" t="str">
            <v>Non</v>
          </cell>
          <cell r="DI209" t="str">
            <v>Non</v>
          </cell>
          <cell r="DJ209" t="str">
            <v>Les produits sur le marché sont trop chers pour le ménage</v>
          </cell>
          <cell r="DL209" t="str">
            <v>Oui</v>
          </cell>
          <cell r="DO209">
            <v>1</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F209">
            <v>0</v>
          </cell>
          <cell r="EI209">
            <v>2</v>
          </cell>
          <cell r="EJ209">
            <v>2</v>
          </cell>
          <cell r="EK209">
            <v>2</v>
          </cell>
          <cell r="EL209">
            <v>2</v>
          </cell>
          <cell r="FP209" t="str">
            <v>Co-locataire (plusieurs ménages habitent sur une parcelle qu'ils louent)</v>
          </cell>
          <cell r="FR209" t="str">
            <v>Maison (construction non-durable délabrée)</v>
          </cell>
          <cell r="FU209" t="str">
            <v>Non</v>
          </cell>
          <cell r="GE209" t="str">
            <v>Oui</v>
          </cell>
          <cell r="GH209" t="str">
            <v>Source améliorée (c'est-à-dire protégée de l'extérieur, p.ex. eau courante/robinet, puits creusé couvert, puits à pompe/forage, camion-citerne/charrette avec citerne, Kiosque/échoppe/boutique à eau, eau en bouteille; eau en sachet, etc. et eau de pluie)</v>
          </cell>
          <cell r="GK209" t="str">
            <v>Oui</v>
          </cell>
          <cell r="GL209" t="str">
            <v>Oui</v>
          </cell>
          <cell r="GM209" t="str">
            <v>Oui</v>
          </cell>
          <cell r="GN209" t="str">
            <v>Oui</v>
          </cell>
          <cell r="GO209" t="str">
            <v>Moins de 30 minutes</v>
          </cell>
          <cell r="GQ209">
            <v>1</v>
          </cell>
          <cell r="GR209">
            <v>0</v>
          </cell>
          <cell r="GS209">
            <v>0</v>
          </cell>
          <cell r="GT209">
            <v>0</v>
          </cell>
          <cell r="GU209">
            <v>0</v>
          </cell>
          <cell r="GV209">
            <v>0</v>
          </cell>
          <cell r="GW209">
            <v>0</v>
          </cell>
          <cell r="GX209">
            <v>0</v>
          </cell>
          <cell r="GY209">
            <v>0</v>
          </cell>
          <cell r="GZ209">
            <v>0</v>
          </cell>
          <cell r="HA209">
            <v>0</v>
          </cell>
          <cell r="HB209">
            <v>0</v>
          </cell>
          <cell r="HM209" t="str">
            <v>Non</v>
          </cell>
          <cell r="HO209" t="str">
            <v>Installation sanitaire non-améliorée (c’est-à-dire qui n'empêchent pas le contact extérieur avec les excréments, p.ex. latrine à fosse ouverte/sans dalle, latrines traditionnelles, etc.)</v>
          </cell>
          <cell r="HQ209" t="str">
            <v>Non</v>
          </cell>
          <cell r="HR209" t="str">
            <v>Oui</v>
          </cell>
          <cell r="HU209" t="str">
            <v>Structure de santé (centre, clinique, hôpital, etc.)</v>
          </cell>
          <cell r="HW209" t="str">
            <v>Structure de santé (centre, clinique, hôpital, etc.)</v>
          </cell>
          <cell r="HY209" t="str">
            <v>Moins de 1 heure</v>
          </cell>
          <cell r="HZ209" t="str">
            <v>Non</v>
          </cell>
          <cell r="IG209" t="str">
            <v>Oui</v>
          </cell>
          <cell r="II209" t="str">
            <v>Oui</v>
          </cell>
          <cell r="IK209">
            <v>1</v>
          </cell>
          <cell r="IL209">
            <v>0</v>
          </cell>
          <cell r="IM209">
            <v>0</v>
          </cell>
          <cell r="IO209">
            <v>0</v>
          </cell>
          <cell r="IP209">
            <v>0</v>
          </cell>
          <cell r="IQ209">
            <v>0</v>
          </cell>
          <cell r="IR209">
            <v>0</v>
          </cell>
          <cell r="IS209">
            <v>0</v>
          </cell>
          <cell r="IT209">
            <v>1</v>
          </cell>
          <cell r="IU209">
            <v>0</v>
          </cell>
          <cell r="IW209">
            <v>0</v>
          </cell>
          <cell r="IX209">
            <v>0</v>
          </cell>
          <cell r="IY209">
            <v>0</v>
          </cell>
          <cell r="IZ209">
            <v>0</v>
          </cell>
          <cell r="JA209">
            <v>0</v>
          </cell>
          <cell r="JB209">
            <v>1</v>
          </cell>
          <cell r="JC209">
            <v>0</v>
          </cell>
          <cell r="JE209">
            <v>1</v>
          </cell>
          <cell r="JF209">
            <v>0</v>
          </cell>
          <cell r="JG209">
            <v>0</v>
          </cell>
          <cell r="JH209">
            <v>0</v>
          </cell>
          <cell r="JI209">
            <v>0</v>
          </cell>
          <cell r="JJ209">
            <v>0</v>
          </cell>
          <cell r="JK209">
            <v>0</v>
          </cell>
          <cell r="JL209">
            <v>0</v>
          </cell>
          <cell r="JO209" t="str">
            <v>Moins de 1 heure</v>
          </cell>
          <cell r="JP209" t="str">
            <v>Non</v>
          </cell>
          <cell r="JS209" t="str">
            <v>Certains mais pas tous</v>
          </cell>
          <cell r="JT209" t="str">
            <v>Certaines mais pas toutes</v>
          </cell>
          <cell r="JU209" t="str">
            <v>Certains mais pas tous</v>
          </cell>
          <cell r="JV209" t="str">
            <v>Certaines mais pas toutes</v>
          </cell>
          <cell r="JZ209" t="str">
            <v>Manque de moyens pour payer l’école</v>
          </cell>
          <cell r="KD209">
            <v>1</v>
          </cell>
          <cell r="KE209">
            <v>0</v>
          </cell>
          <cell r="KF209">
            <v>0</v>
          </cell>
          <cell r="KG209">
            <v>0</v>
          </cell>
          <cell r="KH209">
            <v>0</v>
          </cell>
          <cell r="KI209">
            <v>0</v>
          </cell>
          <cell r="KJ209">
            <v>0</v>
          </cell>
          <cell r="KK209">
            <v>0</v>
          </cell>
          <cell r="KL209">
            <v>0</v>
          </cell>
          <cell r="KM209">
            <v>0</v>
          </cell>
          <cell r="KN209">
            <v>0</v>
          </cell>
          <cell r="KO209">
            <v>0</v>
          </cell>
          <cell r="KP209">
            <v>0</v>
          </cell>
          <cell r="KQ209">
            <v>0</v>
          </cell>
          <cell r="KR209">
            <v>0</v>
          </cell>
          <cell r="KS209">
            <v>0</v>
          </cell>
          <cell r="KV209">
            <v>0</v>
          </cell>
          <cell r="KW209">
            <v>0</v>
          </cell>
          <cell r="KX209">
            <v>0</v>
          </cell>
          <cell r="KY209">
            <v>1</v>
          </cell>
          <cell r="KZ209">
            <v>0</v>
          </cell>
          <cell r="LA209">
            <v>0</v>
          </cell>
          <cell r="LD209">
            <v>0</v>
          </cell>
          <cell r="LE209">
            <v>0</v>
          </cell>
          <cell r="LG209">
            <v>0</v>
          </cell>
          <cell r="LH209">
            <v>0</v>
          </cell>
          <cell r="LI209">
            <v>0</v>
          </cell>
          <cell r="LJ209">
            <v>0</v>
          </cell>
          <cell r="LK209">
            <v>0</v>
          </cell>
          <cell r="LL209">
            <v>0</v>
          </cell>
          <cell r="LM209">
            <v>0</v>
          </cell>
          <cell r="LN209">
            <v>1</v>
          </cell>
          <cell r="LQ209">
            <v>0</v>
          </cell>
          <cell r="LR209">
            <v>0</v>
          </cell>
          <cell r="LS209">
            <v>0</v>
          </cell>
          <cell r="LT209">
            <v>0</v>
          </cell>
          <cell r="LU209">
            <v>0</v>
          </cell>
          <cell r="LV209">
            <v>0</v>
          </cell>
          <cell r="LW209">
            <v>0</v>
          </cell>
          <cell r="LX209">
            <v>0</v>
          </cell>
          <cell r="LY209">
            <v>0</v>
          </cell>
          <cell r="LZ209">
            <v>0</v>
          </cell>
          <cell r="MA209">
            <v>1</v>
          </cell>
          <cell r="MB209">
            <v>0</v>
          </cell>
          <cell r="MC209">
            <v>0</v>
          </cell>
          <cell r="MD209">
            <v>0</v>
          </cell>
          <cell r="MG209">
            <v>0</v>
          </cell>
          <cell r="MH209">
            <v>0</v>
          </cell>
          <cell r="MI209">
            <v>0</v>
          </cell>
          <cell r="MJ209">
            <v>0</v>
          </cell>
          <cell r="MK209">
            <v>0</v>
          </cell>
          <cell r="ML209">
            <v>0</v>
          </cell>
          <cell r="MM209">
            <v>0</v>
          </cell>
          <cell r="MN209">
            <v>0</v>
          </cell>
          <cell r="MO209">
            <v>0</v>
          </cell>
          <cell r="MP209">
            <v>0</v>
          </cell>
          <cell r="MQ209">
            <v>0</v>
          </cell>
          <cell r="MR209">
            <v>1</v>
          </cell>
          <cell r="MS209">
            <v>0</v>
          </cell>
          <cell r="MT209">
            <v>0</v>
          </cell>
          <cell r="MU209">
            <v>0</v>
          </cell>
          <cell r="NH209">
            <v>1</v>
          </cell>
          <cell r="NN209">
            <v>1.8</v>
          </cell>
          <cell r="QR209">
            <v>17</v>
          </cell>
          <cell r="QS209">
            <v>18</v>
          </cell>
        </row>
        <row r="210">
          <cell r="F210" t="str">
            <v>Oui</v>
          </cell>
          <cell r="I210">
            <v>0</v>
          </cell>
          <cell r="AM210">
            <v>44105</v>
          </cell>
          <cell r="AN210" t="str">
            <v>Oui</v>
          </cell>
          <cell r="AQ210" t="str">
            <v>Résident / autochtone (pas déplacé depuis au moins 12 mois)</v>
          </cell>
          <cell r="AS210" t="str">
            <v>Oui</v>
          </cell>
          <cell r="BE210">
            <v>0</v>
          </cell>
          <cell r="BF210">
            <v>0</v>
          </cell>
          <cell r="BH210">
            <v>0</v>
          </cell>
          <cell r="BI210">
            <v>0</v>
          </cell>
          <cell r="BK210">
            <v>0</v>
          </cell>
          <cell r="BL210">
            <v>2</v>
          </cell>
          <cell r="BN210">
            <v>1</v>
          </cell>
          <cell r="BO210">
            <v>0</v>
          </cell>
          <cell r="BQ210">
            <v>0</v>
          </cell>
          <cell r="BR210">
            <v>1</v>
          </cell>
          <cell r="CC210">
            <v>4</v>
          </cell>
          <cell r="CF210">
            <v>4</v>
          </cell>
          <cell r="DE210" t="str">
            <v>Agriculture de subsistance</v>
          </cell>
          <cell r="DG210" t="str">
            <v>Non</v>
          </cell>
          <cell r="DI210" t="str">
            <v>Non</v>
          </cell>
          <cell r="DJ210" t="str">
            <v>Autre (préciser)</v>
          </cell>
          <cell r="DL210" t="str">
            <v>Non</v>
          </cell>
          <cell r="DO210">
            <v>0</v>
          </cell>
          <cell r="DP210">
            <v>0</v>
          </cell>
          <cell r="DQ210">
            <v>0</v>
          </cell>
          <cell r="DR210">
            <v>0</v>
          </cell>
          <cell r="DS210">
            <v>0</v>
          </cell>
          <cell r="DT210">
            <v>0</v>
          </cell>
          <cell r="DU210">
            <v>0</v>
          </cell>
          <cell r="DV210">
            <v>0</v>
          </cell>
          <cell r="DW210">
            <v>0</v>
          </cell>
          <cell r="DX210">
            <v>1</v>
          </cell>
          <cell r="DY210">
            <v>1</v>
          </cell>
          <cell r="DZ210">
            <v>0</v>
          </cell>
          <cell r="EA210">
            <v>0</v>
          </cell>
          <cell r="EB210">
            <v>0</v>
          </cell>
          <cell r="EC210">
            <v>0</v>
          </cell>
          <cell r="ED210">
            <v>0</v>
          </cell>
          <cell r="EF210">
            <v>0</v>
          </cell>
          <cell r="EI210">
            <v>1</v>
          </cell>
          <cell r="EJ210">
            <v>1</v>
          </cell>
          <cell r="EK210">
            <v>0</v>
          </cell>
          <cell r="EL210">
            <v>1</v>
          </cell>
          <cell r="FP210" t="str">
            <v>Sur une parcelle ou un abri qui lui appartient</v>
          </cell>
          <cell r="FR210" t="str">
            <v>Abri d'urgence (non-durable, construit à partir des matériaux disponibles en urgence)</v>
          </cell>
          <cell r="FU210" t="str">
            <v>Non</v>
          </cell>
          <cell r="GE210" t="str">
            <v>Oui</v>
          </cell>
          <cell r="GH210" t="str">
            <v>Source améliorée (c'est-à-dire protégée de l'extérieur, p.ex. eau courante/robinet, puits creusé couvert, puits à pompe/forage, camion-citerne/charrette avec citerne, Kiosque/échoppe/boutique à eau, eau en bouteille; eau en sachet, etc. et eau de pluie)</v>
          </cell>
          <cell r="GK210" t="str">
            <v>Oui</v>
          </cell>
          <cell r="GL210" t="str">
            <v>Oui</v>
          </cell>
          <cell r="GM210" t="str">
            <v>Oui</v>
          </cell>
          <cell r="GN210" t="str">
            <v>Oui</v>
          </cell>
          <cell r="GO210" t="str">
            <v>Moins de 30 minutes</v>
          </cell>
          <cell r="GQ210">
            <v>1</v>
          </cell>
          <cell r="GR210">
            <v>0</v>
          </cell>
          <cell r="GS210">
            <v>0</v>
          </cell>
          <cell r="GT210">
            <v>0</v>
          </cell>
          <cell r="GU210">
            <v>0</v>
          </cell>
          <cell r="GV210">
            <v>0</v>
          </cell>
          <cell r="GW210">
            <v>0</v>
          </cell>
          <cell r="GX210">
            <v>0</v>
          </cell>
          <cell r="GY210">
            <v>0</v>
          </cell>
          <cell r="GZ210">
            <v>0</v>
          </cell>
          <cell r="HA210">
            <v>0</v>
          </cell>
          <cell r="HB210">
            <v>0</v>
          </cell>
          <cell r="HM210" t="str">
            <v>Non</v>
          </cell>
          <cell r="HO210" t="str">
            <v>Pas d'installation sanitaire/défécation à l'air libre</v>
          </cell>
          <cell r="HU210" t="str">
            <v>Structure de santé (centre, clinique, hôpital, etc.)</v>
          </cell>
          <cell r="HW210" t="str">
            <v>Structure de santé (centre, clinique, hôpital, etc.)</v>
          </cell>
          <cell r="HY210" t="str">
            <v>Moins de 1 heure</v>
          </cell>
          <cell r="HZ210" t="str">
            <v>Non</v>
          </cell>
          <cell r="IG210" t="str">
            <v>Oui</v>
          </cell>
          <cell r="II210" t="str">
            <v>Non</v>
          </cell>
          <cell r="IO210">
            <v>0</v>
          </cell>
          <cell r="IP210">
            <v>0</v>
          </cell>
          <cell r="IQ210">
            <v>0</v>
          </cell>
          <cell r="IR210">
            <v>0</v>
          </cell>
          <cell r="IS210">
            <v>0</v>
          </cell>
          <cell r="IT210">
            <v>1</v>
          </cell>
          <cell r="IU210">
            <v>0</v>
          </cell>
          <cell r="IW210">
            <v>0</v>
          </cell>
          <cell r="IX210">
            <v>0</v>
          </cell>
          <cell r="IY210">
            <v>0</v>
          </cell>
          <cell r="IZ210">
            <v>0</v>
          </cell>
          <cell r="JA210">
            <v>0</v>
          </cell>
          <cell r="JB210">
            <v>1</v>
          </cell>
          <cell r="JC210">
            <v>0</v>
          </cell>
          <cell r="JE210">
            <v>1</v>
          </cell>
          <cell r="JF210">
            <v>0</v>
          </cell>
          <cell r="JG210">
            <v>0</v>
          </cell>
          <cell r="JH210">
            <v>0</v>
          </cell>
          <cell r="JI210">
            <v>0</v>
          </cell>
          <cell r="JJ210">
            <v>0</v>
          </cell>
          <cell r="JK210">
            <v>0</v>
          </cell>
          <cell r="JL210">
            <v>0</v>
          </cell>
          <cell r="JO210" t="str">
            <v>Moins de 1 heure</v>
          </cell>
          <cell r="JP210" t="str">
            <v>Non</v>
          </cell>
          <cell r="JT210" t="str">
            <v>Toutes les filles de cet âge</v>
          </cell>
          <cell r="JV210" t="str">
            <v>Toutes les filles de cet âge</v>
          </cell>
          <cell r="KD210">
            <v>0</v>
          </cell>
          <cell r="KE210">
            <v>0</v>
          </cell>
          <cell r="KF210">
            <v>0</v>
          </cell>
          <cell r="KG210">
            <v>0</v>
          </cell>
          <cell r="KH210">
            <v>0</v>
          </cell>
          <cell r="KI210">
            <v>0</v>
          </cell>
          <cell r="KJ210">
            <v>0</v>
          </cell>
          <cell r="KK210">
            <v>0</v>
          </cell>
          <cell r="KL210">
            <v>1</v>
          </cell>
          <cell r="KM210">
            <v>0</v>
          </cell>
          <cell r="KN210">
            <v>0</v>
          </cell>
          <cell r="KO210">
            <v>0</v>
          </cell>
          <cell r="KP210">
            <v>0</v>
          </cell>
          <cell r="KQ210">
            <v>0</v>
          </cell>
          <cell r="KR210">
            <v>0</v>
          </cell>
          <cell r="KS210">
            <v>0</v>
          </cell>
          <cell r="KV210">
            <v>0</v>
          </cell>
          <cell r="KW210">
            <v>0</v>
          </cell>
          <cell r="KX210">
            <v>0</v>
          </cell>
          <cell r="KY210">
            <v>1</v>
          </cell>
          <cell r="KZ210">
            <v>0</v>
          </cell>
          <cell r="LA210">
            <v>0</v>
          </cell>
          <cell r="LD210">
            <v>0</v>
          </cell>
          <cell r="LE210">
            <v>0</v>
          </cell>
          <cell r="LG210">
            <v>0</v>
          </cell>
          <cell r="LH210">
            <v>0</v>
          </cell>
          <cell r="LI210">
            <v>0</v>
          </cell>
          <cell r="LJ210">
            <v>0</v>
          </cell>
          <cell r="LK210">
            <v>0</v>
          </cell>
          <cell r="LL210">
            <v>0</v>
          </cell>
          <cell r="LM210">
            <v>0</v>
          </cell>
          <cell r="LN210">
            <v>1</v>
          </cell>
          <cell r="LQ210">
            <v>0</v>
          </cell>
          <cell r="LR210">
            <v>0</v>
          </cell>
          <cell r="LS210">
            <v>0</v>
          </cell>
          <cell r="LT210">
            <v>0</v>
          </cell>
          <cell r="LU210">
            <v>0</v>
          </cell>
          <cell r="LV210">
            <v>0</v>
          </cell>
          <cell r="LW210">
            <v>0</v>
          </cell>
          <cell r="LX210">
            <v>0</v>
          </cell>
          <cell r="LY210">
            <v>0</v>
          </cell>
          <cell r="LZ210">
            <v>0</v>
          </cell>
          <cell r="MA210">
            <v>1</v>
          </cell>
          <cell r="MB210">
            <v>0</v>
          </cell>
          <cell r="MC210">
            <v>0</v>
          </cell>
          <cell r="MD210">
            <v>0</v>
          </cell>
          <cell r="MG210">
            <v>0</v>
          </cell>
          <cell r="MH210">
            <v>0</v>
          </cell>
          <cell r="MI210">
            <v>0</v>
          </cell>
          <cell r="MJ210">
            <v>0</v>
          </cell>
          <cell r="MK210">
            <v>0</v>
          </cell>
          <cell r="ML210">
            <v>0</v>
          </cell>
          <cell r="MM210">
            <v>0</v>
          </cell>
          <cell r="MN210">
            <v>0</v>
          </cell>
          <cell r="MO210">
            <v>0</v>
          </cell>
          <cell r="MP210">
            <v>0</v>
          </cell>
          <cell r="MQ210">
            <v>0</v>
          </cell>
          <cell r="MR210">
            <v>1</v>
          </cell>
          <cell r="MS210">
            <v>0</v>
          </cell>
          <cell r="MT210">
            <v>0</v>
          </cell>
          <cell r="MU210">
            <v>0</v>
          </cell>
          <cell r="NH210">
            <v>1</v>
          </cell>
          <cell r="NN210">
            <v>2.4</v>
          </cell>
          <cell r="QR210">
            <v>3</v>
          </cell>
          <cell r="QS210">
            <v>4</v>
          </cell>
        </row>
        <row r="211">
          <cell r="F211" t="str">
            <v>Oui</v>
          </cell>
          <cell r="I211">
            <v>0</v>
          </cell>
          <cell r="AM211">
            <v>44105</v>
          </cell>
          <cell r="AN211" t="str">
            <v>Oui</v>
          </cell>
          <cell r="AQ211" t="str">
            <v>Résident / autochtone (pas déplacé depuis au moins 12 mois)</v>
          </cell>
          <cell r="AS211" t="str">
            <v>Oui</v>
          </cell>
          <cell r="BE211">
            <v>0</v>
          </cell>
          <cell r="BF211">
            <v>0</v>
          </cell>
          <cell r="BH211">
            <v>0</v>
          </cell>
          <cell r="BI211">
            <v>1</v>
          </cell>
          <cell r="BK211">
            <v>1</v>
          </cell>
          <cell r="BL211">
            <v>1</v>
          </cell>
          <cell r="BN211">
            <v>1</v>
          </cell>
          <cell r="BO211">
            <v>1</v>
          </cell>
          <cell r="BQ211">
            <v>0</v>
          </cell>
          <cell r="BR211">
            <v>0</v>
          </cell>
          <cell r="CC211">
            <v>5</v>
          </cell>
          <cell r="CF211">
            <v>5</v>
          </cell>
          <cell r="DE211" t="str">
            <v>Agriculture de subsistance</v>
          </cell>
          <cell r="DG211" t="str">
            <v>Oui</v>
          </cell>
          <cell r="DI211" t="str">
            <v>Oui</v>
          </cell>
          <cell r="DL211" t="str">
            <v>Oui</v>
          </cell>
          <cell r="DO211">
            <v>0</v>
          </cell>
          <cell r="DP211">
            <v>0</v>
          </cell>
          <cell r="DQ211">
            <v>0</v>
          </cell>
          <cell r="DR211">
            <v>0</v>
          </cell>
          <cell r="DS211">
            <v>1</v>
          </cell>
          <cell r="DT211">
            <v>0</v>
          </cell>
          <cell r="DU211">
            <v>0</v>
          </cell>
          <cell r="DV211">
            <v>0</v>
          </cell>
          <cell r="DW211">
            <v>0</v>
          </cell>
          <cell r="DX211">
            <v>0</v>
          </cell>
          <cell r="DY211">
            <v>1</v>
          </cell>
          <cell r="DZ211">
            <v>0</v>
          </cell>
          <cell r="EA211">
            <v>0</v>
          </cell>
          <cell r="EB211">
            <v>0</v>
          </cell>
          <cell r="EC211">
            <v>0</v>
          </cell>
          <cell r="ED211">
            <v>0</v>
          </cell>
          <cell r="EF211">
            <v>0</v>
          </cell>
          <cell r="EI211">
            <v>1</v>
          </cell>
          <cell r="EJ211">
            <v>1</v>
          </cell>
          <cell r="EK211">
            <v>1</v>
          </cell>
          <cell r="EL211">
            <v>1</v>
          </cell>
          <cell r="FP211" t="str">
            <v>Sur une parcelle ou un abri qui lui appartient</v>
          </cell>
          <cell r="FR211" t="str">
            <v>Maison (construction non-durable délabrée)</v>
          </cell>
          <cell r="FU211" t="str">
            <v>Non</v>
          </cell>
          <cell r="GE211" t="str">
            <v>Oui</v>
          </cell>
          <cell r="GH211" t="str">
            <v>Source améliorée (c'est-à-dire protégée de l'extérieur, p.ex. eau courante/robinet, puits creusé couvert, puits à pompe/forage, camion-citerne/charrette avec citerne, Kiosque/échoppe/boutique à eau, eau en bouteille; eau en sachet, etc. et eau de pluie)</v>
          </cell>
          <cell r="GK211" t="str">
            <v>Oui</v>
          </cell>
          <cell r="GL211" t="str">
            <v>Oui</v>
          </cell>
          <cell r="GM211" t="str">
            <v>Oui</v>
          </cell>
          <cell r="GN211" t="str">
            <v>Oui</v>
          </cell>
          <cell r="GO211" t="str">
            <v>Moins de 30 minutes</v>
          </cell>
          <cell r="GQ211">
            <v>1</v>
          </cell>
          <cell r="GR211">
            <v>0</v>
          </cell>
          <cell r="GS211">
            <v>0</v>
          </cell>
          <cell r="GT211">
            <v>0</v>
          </cell>
          <cell r="GU211">
            <v>0</v>
          </cell>
          <cell r="GV211">
            <v>0</v>
          </cell>
          <cell r="GW211">
            <v>0</v>
          </cell>
          <cell r="GX211">
            <v>0</v>
          </cell>
          <cell r="GY211">
            <v>0</v>
          </cell>
          <cell r="GZ211">
            <v>0</v>
          </cell>
          <cell r="HA211">
            <v>0</v>
          </cell>
          <cell r="HB211">
            <v>0</v>
          </cell>
          <cell r="HM211" t="str">
            <v>Non</v>
          </cell>
          <cell r="HO211" t="str">
            <v>Pas d'installation sanitaire/défécation à l'air libre</v>
          </cell>
          <cell r="HU211" t="str">
            <v>Structure de santé (centre, clinique, hôpital, etc.)</v>
          </cell>
          <cell r="HW211" t="str">
            <v>Structure de santé (centre, clinique, hôpital, etc.)</v>
          </cell>
          <cell r="HY211" t="str">
            <v>Moins de 1 heure</v>
          </cell>
          <cell r="HZ211" t="str">
            <v>Non</v>
          </cell>
          <cell r="IB211" t="str">
            <v>Non</v>
          </cell>
          <cell r="IC211" t="str">
            <v>Oui</v>
          </cell>
          <cell r="ID211" t="str">
            <v>Oui</v>
          </cell>
          <cell r="IG211" t="str">
            <v>Oui</v>
          </cell>
          <cell r="II211" t="str">
            <v>Oui</v>
          </cell>
          <cell r="IK211">
            <v>1</v>
          </cell>
          <cell r="IL211">
            <v>0</v>
          </cell>
          <cell r="IM211">
            <v>0</v>
          </cell>
          <cell r="IO211">
            <v>0</v>
          </cell>
          <cell r="IP211">
            <v>0</v>
          </cell>
          <cell r="IQ211">
            <v>0</v>
          </cell>
          <cell r="IR211">
            <v>0</v>
          </cell>
          <cell r="IS211">
            <v>0</v>
          </cell>
          <cell r="IT211">
            <v>1</v>
          </cell>
          <cell r="IU211">
            <v>0</v>
          </cell>
          <cell r="IW211">
            <v>0</v>
          </cell>
          <cell r="IX211">
            <v>0</v>
          </cell>
          <cell r="IY211">
            <v>0</v>
          </cell>
          <cell r="IZ211">
            <v>0</v>
          </cell>
          <cell r="JA211">
            <v>0</v>
          </cell>
          <cell r="JB211">
            <v>1</v>
          </cell>
          <cell r="JC211">
            <v>0</v>
          </cell>
          <cell r="JE211">
            <v>1</v>
          </cell>
          <cell r="JF211">
            <v>0</v>
          </cell>
          <cell r="JG211">
            <v>0</v>
          </cell>
          <cell r="JH211">
            <v>0</v>
          </cell>
          <cell r="JI211">
            <v>0</v>
          </cell>
          <cell r="JJ211">
            <v>0</v>
          </cell>
          <cell r="JK211">
            <v>0</v>
          </cell>
          <cell r="JL211">
            <v>0</v>
          </cell>
          <cell r="JO211" t="str">
            <v>Moins de 1 heure</v>
          </cell>
          <cell r="JP211" t="str">
            <v>Non</v>
          </cell>
          <cell r="JS211" t="str">
            <v>Certains mais pas tous</v>
          </cell>
          <cell r="JT211" t="str">
            <v>Certaines mais pas toutes</v>
          </cell>
          <cell r="JU211" t="str">
            <v>Aucun</v>
          </cell>
          <cell r="JV211" t="str">
            <v>Aucune</v>
          </cell>
          <cell r="JZ211" t="str">
            <v>Manque de moyens pour payer l’école</v>
          </cell>
          <cell r="KD211">
            <v>0</v>
          </cell>
          <cell r="KE211">
            <v>0</v>
          </cell>
          <cell r="KF211">
            <v>0</v>
          </cell>
          <cell r="KG211">
            <v>0</v>
          </cell>
          <cell r="KH211">
            <v>0</v>
          </cell>
          <cell r="KI211">
            <v>0</v>
          </cell>
          <cell r="KJ211">
            <v>0</v>
          </cell>
          <cell r="KK211">
            <v>1</v>
          </cell>
          <cell r="KL211">
            <v>1</v>
          </cell>
          <cell r="KM211">
            <v>0</v>
          </cell>
          <cell r="KN211">
            <v>0</v>
          </cell>
          <cell r="KO211">
            <v>0</v>
          </cell>
          <cell r="KP211">
            <v>0</v>
          </cell>
          <cell r="KQ211">
            <v>0</v>
          </cell>
          <cell r="KR211">
            <v>0</v>
          </cell>
          <cell r="KS211">
            <v>0</v>
          </cell>
          <cell r="KV211">
            <v>1</v>
          </cell>
          <cell r="KW211">
            <v>0</v>
          </cell>
          <cell r="KX211">
            <v>1</v>
          </cell>
          <cell r="KY211">
            <v>1</v>
          </cell>
          <cell r="KZ211">
            <v>0</v>
          </cell>
          <cell r="LA211">
            <v>0</v>
          </cell>
          <cell r="LD211">
            <v>0</v>
          </cell>
          <cell r="LE211">
            <v>0</v>
          </cell>
          <cell r="LG211">
            <v>0</v>
          </cell>
          <cell r="LH211">
            <v>0</v>
          </cell>
          <cell r="LI211">
            <v>0</v>
          </cell>
          <cell r="LJ211">
            <v>0</v>
          </cell>
          <cell r="LK211">
            <v>0</v>
          </cell>
          <cell r="LL211">
            <v>0</v>
          </cell>
          <cell r="LM211">
            <v>0</v>
          </cell>
          <cell r="LN211">
            <v>1</v>
          </cell>
          <cell r="LQ211">
            <v>0</v>
          </cell>
          <cell r="LR211">
            <v>0</v>
          </cell>
          <cell r="LS211">
            <v>0</v>
          </cell>
          <cell r="LT211">
            <v>0</v>
          </cell>
          <cell r="LU211">
            <v>0</v>
          </cell>
          <cell r="LV211">
            <v>0</v>
          </cell>
          <cell r="LW211">
            <v>0</v>
          </cell>
          <cell r="LX211">
            <v>0</v>
          </cell>
          <cell r="LY211">
            <v>0</v>
          </cell>
          <cell r="LZ211">
            <v>0</v>
          </cell>
          <cell r="MA211">
            <v>1</v>
          </cell>
          <cell r="MB211">
            <v>0</v>
          </cell>
          <cell r="MC211">
            <v>0</v>
          </cell>
          <cell r="MD211">
            <v>0</v>
          </cell>
          <cell r="MG211">
            <v>0</v>
          </cell>
          <cell r="MH211">
            <v>0</v>
          </cell>
          <cell r="MI211">
            <v>0</v>
          </cell>
          <cell r="MJ211">
            <v>0</v>
          </cell>
          <cell r="MK211">
            <v>0</v>
          </cell>
          <cell r="ML211">
            <v>0</v>
          </cell>
          <cell r="MM211">
            <v>0</v>
          </cell>
          <cell r="MN211">
            <v>0</v>
          </cell>
          <cell r="MO211">
            <v>0</v>
          </cell>
          <cell r="MP211">
            <v>0</v>
          </cell>
          <cell r="MQ211">
            <v>0</v>
          </cell>
          <cell r="MR211">
            <v>1</v>
          </cell>
          <cell r="MS211">
            <v>0</v>
          </cell>
          <cell r="MT211">
            <v>0</v>
          </cell>
          <cell r="MU211">
            <v>0</v>
          </cell>
          <cell r="NH211">
            <v>1</v>
          </cell>
          <cell r="NN211">
            <v>1.6</v>
          </cell>
          <cell r="QR211">
            <v>18</v>
          </cell>
          <cell r="QS211">
            <v>24</v>
          </cell>
        </row>
        <row r="212">
          <cell r="F212" t="str">
            <v>Oui</v>
          </cell>
          <cell r="I212">
            <v>0</v>
          </cell>
          <cell r="AM212">
            <v>44866</v>
          </cell>
          <cell r="AN212" t="str">
            <v>Oui</v>
          </cell>
          <cell r="AQ212" t="str">
            <v>Déplacé interne</v>
          </cell>
          <cell r="BE212">
            <v>0</v>
          </cell>
          <cell r="BF212">
            <v>1</v>
          </cell>
          <cell r="BH212">
            <v>2</v>
          </cell>
          <cell r="BI212">
            <v>0</v>
          </cell>
          <cell r="BK212">
            <v>1</v>
          </cell>
          <cell r="BL212">
            <v>0</v>
          </cell>
          <cell r="BN212">
            <v>1</v>
          </cell>
          <cell r="BO212">
            <v>1</v>
          </cell>
          <cell r="BQ212">
            <v>0</v>
          </cell>
          <cell r="BR212">
            <v>1</v>
          </cell>
          <cell r="CC212">
            <v>7</v>
          </cell>
          <cell r="CF212">
            <v>7</v>
          </cell>
          <cell r="DE212" t="str">
            <v>Travail journalier</v>
          </cell>
          <cell r="DG212" t="str">
            <v>Non</v>
          </cell>
          <cell r="DI212" t="str">
            <v>Non</v>
          </cell>
          <cell r="DJ212" t="str">
            <v>Les produits sur le marché sont trop chers pour le ménage</v>
          </cell>
          <cell r="DL212" t="str">
            <v>Non</v>
          </cell>
          <cell r="DO212">
            <v>0</v>
          </cell>
          <cell r="DP212">
            <v>0</v>
          </cell>
          <cell r="DQ212">
            <v>0</v>
          </cell>
          <cell r="DR212">
            <v>0</v>
          </cell>
          <cell r="DS212">
            <v>0</v>
          </cell>
          <cell r="DT212">
            <v>0</v>
          </cell>
          <cell r="DU212">
            <v>0</v>
          </cell>
          <cell r="DV212">
            <v>0</v>
          </cell>
          <cell r="DW212">
            <v>0</v>
          </cell>
          <cell r="DX212">
            <v>0</v>
          </cell>
          <cell r="DY212">
            <v>1</v>
          </cell>
          <cell r="DZ212">
            <v>1</v>
          </cell>
          <cell r="EA212">
            <v>0</v>
          </cell>
          <cell r="EB212">
            <v>0</v>
          </cell>
          <cell r="EC212">
            <v>0</v>
          </cell>
          <cell r="ED212">
            <v>0</v>
          </cell>
          <cell r="EF212">
            <v>0</v>
          </cell>
          <cell r="EI212">
            <v>1</v>
          </cell>
          <cell r="EJ212">
            <v>1</v>
          </cell>
          <cell r="EK212">
            <v>1</v>
          </cell>
          <cell r="EL212">
            <v>1</v>
          </cell>
          <cell r="FP212" t="str">
            <v>En famille d'accueil</v>
          </cell>
          <cell r="FR212" t="str">
            <v>Maison (construction durable)</v>
          </cell>
          <cell r="FU212" t="str">
            <v>Non</v>
          </cell>
          <cell r="GE212" t="str">
            <v>Oui</v>
          </cell>
          <cell r="GH212" t="str">
            <v>Source non-améliorée (c'est à dire non-protégée de l'extérieur, p.ex. puits creusé non-couvert/traditionnel, source naturelle non-aménagée, etc.)</v>
          </cell>
          <cell r="GK212" t="str">
            <v>Oui</v>
          </cell>
          <cell r="GL212" t="str">
            <v>Oui</v>
          </cell>
          <cell r="GM212" t="str">
            <v>Oui</v>
          </cell>
          <cell r="GN212" t="str">
            <v>Oui</v>
          </cell>
          <cell r="GO212" t="str">
            <v>Moins de 30 minutes</v>
          </cell>
          <cell r="GQ212">
            <v>1</v>
          </cell>
          <cell r="GR212">
            <v>0</v>
          </cell>
          <cell r="GS212">
            <v>0</v>
          </cell>
          <cell r="GT212">
            <v>0</v>
          </cell>
          <cell r="GU212">
            <v>0</v>
          </cell>
          <cell r="GV212">
            <v>0</v>
          </cell>
          <cell r="GW212">
            <v>0</v>
          </cell>
          <cell r="GX212">
            <v>0</v>
          </cell>
          <cell r="GY212">
            <v>0</v>
          </cell>
          <cell r="GZ212">
            <v>0</v>
          </cell>
          <cell r="HA212">
            <v>0</v>
          </cell>
          <cell r="HB212">
            <v>0</v>
          </cell>
          <cell r="HM212" t="str">
            <v>Non</v>
          </cell>
          <cell r="HO212" t="str">
            <v>Pas d'installation sanitaire/défécation à l'air libre</v>
          </cell>
          <cell r="HU212" t="str">
            <v>Structure de santé (centre, clinique, hôpital, etc.)</v>
          </cell>
          <cell r="HW212" t="str">
            <v>Structure de santé (centre, clinique, hôpital, etc.)</v>
          </cell>
          <cell r="HY212" t="str">
            <v>Entre 2 heures et une demi-journée</v>
          </cell>
          <cell r="HZ212" t="str">
            <v>Non</v>
          </cell>
          <cell r="IB212" t="str">
            <v>Non</v>
          </cell>
          <cell r="IC212" t="str">
            <v>Oui</v>
          </cell>
          <cell r="ID212" t="str">
            <v>Oui</v>
          </cell>
          <cell r="IG212" t="str">
            <v>Oui</v>
          </cell>
          <cell r="II212" t="str">
            <v>Oui</v>
          </cell>
          <cell r="IK212">
            <v>0</v>
          </cell>
          <cell r="IL212">
            <v>0</v>
          </cell>
          <cell r="IM212">
            <v>1</v>
          </cell>
          <cell r="IO212">
            <v>0</v>
          </cell>
          <cell r="IP212">
            <v>0</v>
          </cell>
          <cell r="IQ212">
            <v>0</v>
          </cell>
          <cell r="IR212">
            <v>0</v>
          </cell>
          <cell r="IS212">
            <v>0</v>
          </cell>
          <cell r="IT212">
            <v>1</v>
          </cell>
          <cell r="IU212">
            <v>0</v>
          </cell>
          <cell r="IW212">
            <v>0</v>
          </cell>
          <cell r="IX212">
            <v>0</v>
          </cell>
          <cell r="IY212">
            <v>0</v>
          </cell>
          <cell r="IZ212">
            <v>0</v>
          </cell>
          <cell r="JA212">
            <v>0</v>
          </cell>
          <cell r="JB212">
            <v>1</v>
          </cell>
          <cell r="JC212">
            <v>0</v>
          </cell>
          <cell r="JE212">
            <v>1</v>
          </cell>
          <cell r="JF212">
            <v>0</v>
          </cell>
          <cell r="JG212">
            <v>0</v>
          </cell>
          <cell r="JH212">
            <v>0</v>
          </cell>
          <cell r="JI212">
            <v>0</v>
          </cell>
          <cell r="JJ212">
            <v>0</v>
          </cell>
          <cell r="JK212">
            <v>0</v>
          </cell>
          <cell r="JL212">
            <v>0</v>
          </cell>
          <cell r="JO212" t="str">
            <v>Moins de 1 heure</v>
          </cell>
          <cell r="JP212" t="str">
            <v>Non</v>
          </cell>
          <cell r="JS212" t="str">
            <v>Certains mais pas tous</v>
          </cell>
          <cell r="JU212" t="str">
            <v>Certains mais pas tous</v>
          </cell>
          <cell r="JZ212" t="str">
            <v>Manque de moyens pour payer l’école</v>
          </cell>
          <cell r="KD212">
            <v>1</v>
          </cell>
          <cell r="KE212">
            <v>0</v>
          </cell>
          <cell r="KF212">
            <v>0</v>
          </cell>
          <cell r="KG212">
            <v>0</v>
          </cell>
          <cell r="KH212">
            <v>0</v>
          </cell>
          <cell r="KI212">
            <v>0</v>
          </cell>
          <cell r="KJ212">
            <v>0</v>
          </cell>
          <cell r="KK212">
            <v>0</v>
          </cell>
          <cell r="KL212">
            <v>0</v>
          </cell>
          <cell r="KM212">
            <v>0</v>
          </cell>
          <cell r="KN212">
            <v>0</v>
          </cell>
          <cell r="KO212">
            <v>0</v>
          </cell>
          <cell r="KP212">
            <v>0</v>
          </cell>
          <cell r="KQ212">
            <v>0</v>
          </cell>
          <cell r="KR212">
            <v>0</v>
          </cell>
          <cell r="KS212">
            <v>0</v>
          </cell>
          <cell r="KV212">
            <v>1</v>
          </cell>
          <cell r="KW212">
            <v>0</v>
          </cell>
          <cell r="KX212">
            <v>0</v>
          </cell>
          <cell r="KY212">
            <v>0</v>
          </cell>
          <cell r="KZ212">
            <v>0</v>
          </cell>
          <cell r="LA212">
            <v>0</v>
          </cell>
          <cell r="LD212">
            <v>1</v>
          </cell>
          <cell r="LE212">
            <v>0</v>
          </cell>
          <cell r="LG212">
            <v>0</v>
          </cell>
          <cell r="LH212">
            <v>0</v>
          </cell>
          <cell r="LI212">
            <v>0</v>
          </cell>
          <cell r="LJ212">
            <v>0</v>
          </cell>
          <cell r="LK212">
            <v>0</v>
          </cell>
          <cell r="LL212">
            <v>0</v>
          </cell>
          <cell r="LM212">
            <v>0</v>
          </cell>
          <cell r="LN212">
            <v>0</v>
          </cell>
          <cell r="LQ212">
            <v>0</v>
          </cell>
          <cell r="LR212">
            <v>0</v>
          </cell>
          <cell r="LS212">
            <v>0</v>
          </cell>
          <cell r="LT212">
            <v>0</v>
          </cell>
          <cell r="LU212">
            <v>0</v>
          </cell>
          <cell r="LV212">
            <v>0</v>
          </cell>
          <cell r="LW212">
            <v>0</v>
          </cell>
          <cell r="LX212">
            <v>0</v>
          </cell>
          <cell r="LY212">
            <v>0</v>
          </cell>
          <cell r="LZ212">
            <v>0</v>
          </cell>
          <cell r="MA212">
            <v>1</v>
          </cell>
          <cell r="MB212">
            <v>0</v>
          </cell>
          <cell r="MC212">
            <v>0</v>
          </cell>
          <cell r="MD212">
            <v>0</v>
          </cell>
          <cell r="MG212">
            <v>0</v>
          </cell>
          <cell r="MH212">
            <v>0</v>
          </cell>
          <cell r="MI212">
            <v>0</v>
          </cell>
          <cell r="MJ212">
            <v>0</v>
          </cell>
          <cell r="MK212">
            <v>0</v>
          </cell>
          <cell r="ML212">
            <v>0</v>
          </cell>
          <cell r="MM212">
            <v>0</v>
          </cell>
          <cell r="MN212">
            <v>0</v>
          </cell>
          <cell r="MO212">
            <v>0</v>
          </cell>
          <cell r="MP212">
            <v>0</v>
          </cell>
          <cell r="MQ212">
            <v>0</v>
          </cell>
          <cell r="MR212">
            <v>1</v>
          </cell>
          <cell r="MS212">
            <v>0</v>
          </cell>
          <cell r="MT212">
            <v>0</v>
          </cell>
          <cell r="MU212">
            <v>0</v>
          </cell>
          <cell r="NH212">
            <v>1</v>
          </cell>
          <cell r="NN212">
            <v>3.3</v>
          </cell>
          <cell r="QR212">
            <v>0</v>
          </cell>
          <cell r="QS212">
            <v>24</v>
          </cell>
        </row>
        <row r="213">
          <cell r="F213" t="str">
            <v>Oui</v>
          </cell>
          <cell r="I213">
            <v>0</v>
          </cell>
          <cell r="AM213">
            <v>44958</v>
          </cell>
          <cell r="AN213" t="str">
            <v>Oui</v>
          </cell>
          <cell r="AQ213" t="str">
            <v>Déplacé interne</v>
          </cell>
          <cell r="BE213">
            <v>0</v>
          </cell>
          <cell r="BF213">
            <v>0</v>
          </cell>
          <cell r="BH213">
            <v>0</v>
          </cell>
          <cell r="BI213">
            <v>1</v>
          </cell>
          <cell r="BK213">
            <v>2</v>
          </cell>
          <cell r="BL213">
            <v>2</v>
          </cell>
          <cell r="BN213">
            <v>4</v>
          </cell>
          <cell r="BO213">
            <v>1</v>
          </cell>
          <cell r="BQ213">
            <v>0</v>
          </cell>
          <cell r="BR213">
            <v>1</v>
          </cell>
          <cell r="CC213">
            <v>11</v>
          </cell>
          <cell r="CF213">
            <v>11</v>
          </cell>
          <cell r="DE213" t="str">
            <v>Travail journalier</v>
          </cell>
          <cell r="DG213" t="str">
            <v>Non</v>
          </cell>
          <cell r="DI213" t="str">
            <v>Non</v>
          </cell>
          <cell r="DJ213" t="str">
            <v>Les produits sur le marché sont trop chers pour le ménage</v>
          </cell>
          <cell r="DL213" t="str">
            <v>Non</v>
          </cell>
          <cell r="DO213">
            <v>0</v>
          </cell>
          <cell r="DP213">
            <v>0</v>
          </cell>
          <cell r="DQ213">
            <v>0</v>
          </cell>
          <cell r="DR213">
            <v>0</v>
          </cell>
          <cell r="DS213">
            <v>0</v>
          </cell>
          <cell r="DT213">
            <v>0</v>
          </cell>
          <cell r="DU213">
            <v>0</v>
          </cell>
          <cell r="DV213">
            <v>0</v>
          </cell>
          <cell r="DW213">
            <v>0</v>
          </cell>
          <cell r="DX213">
            <v>0</v>
          </cell>
          <cell r="DY213">
            <v>1</v>
          </cell>
          <cell r="DZ213">
            <v>1</v>
          </cell>
          <cell r="EA213">
            <v>0</v>
          </cell>
          <cell r="EB213">
            <v>0</v>
          </cell>
          <cell r="EC213">
            <v>0</v>
          </cell>
          <cell r="ED213">
            <v>0</v>
          </cell>
          <cell r="EF213">
            <v>0</v>
          </cell>
          <cell r="EI213">
            <v>1</v>
          </cell>
          <cell r="EJ213">
            <v>1</v>
          </cell>
          <cell r="EK213">
            <v>1</v>
          </cell>
          <cell r="EL213">
            <v>1</v>
          </cell>
          <cell r="FP213" t="str">
            <v>En famille d'accueil</v>
          </cell>
          <cell r="FR213" t="str">
            <v>Maison (construction durable)</v>
          </cell>
          <cell r="FU213" t="str">
            <v>Non</v>
          </cell>
          <cell r="GE213" t="str">
            <v>Oui</v>
          </cell>
          <cell r="GH213" t="str">
            <v>Source non-améliorée (c'est à dire non-protégée de l'extérieur, p.ex. puits creusé non-couvert/traditionnel, source naturelle non-aménagée, etc.)</v>
          </cell>
          <cell r="GK213" t="str">
            <v>Oui</v>
          </cell>
          <cell r="GL213" t="str">
            <v>Oui</v>
          </cell>
          <cell r="GM213" t="str">
            <v>Oui</v>
          </cell>
          <cell r="GN213" t="str">
            <v>Oui</v>
          </cell>
          <cell r="GO213" t="str">
            <v>Moins de 30 minutes</v>
          </cell>
          <cell r="GQ213">
            <v>1</v>
          </cell>
          <cell r="GR213">
            <v>0</v>
          </cell>
          <cell r="GS213">
            <v>0</v>
          </cell>
          <cell r="GT213">
            <v>0</v>
          </cell>
          <cell r="GU213">
            <v>0</v>
          </cell>
          <cell r="GV213">
            <v>0</v>
          </cell>
          <cell r="GW213">
            <v>0</v>
          </cell>
          <cell r="GX213">
            <v>0</v>
          </cell>
          <cell r="GY213">
            <v>0</v>
          </cell>
          <cell r="GZ213">
            <v>0</v>
          </cell>
          <cell r="HA213">
            <v>0</v>
          </cell>
          <cell r="HB213">
            <v>0</v>
          </cell>
          <cell r="HM213" t="str">
            <v>Non</v>
          </cell>
          <cell r="HO213" t="str">
            <v>Installation sanitaire non-améliorée (c’est-à-dire qui n'empêchent pas le contact extérieur avec les excréments, p.ex. latrine à fosse ouverte/sans dalle, latrines traditionnelles, etc.)</v>
          </cell>
          <cell r="HQ213" t="str">
            <v>Non</v>
          </cell>
          <cell r="HR213" t="str">
            <v>Oui</v>
          </cell>
          <cell r="HU213" t="str">
            <v>Structure de santé (centre, clinique, hôpital, etc.)</v>
          </cell>
          <cell r="HW213" t="str">
            <v>Structure de santé (centre, clinique, hôpital, etc.)</v>
          </cell>
          <cell r="HY213" t="str">
            <v>Entre 2 heures et une demi-journée</v>
          </cell>
          <cell r="HZ213" t="str">
            <v>Non</v>
          </cell>
          <cell r="IB213" t="str">
            <v>Non</v>
          </cell>
          <cell r="IC213" t="str">
            <v>Oui</v>
          </cell>
          <cell r="ID213" t="str">
            <v>Oui</v>
          </cell>
          <cell r="IG213" t="str">
            <v>Oui</v>
          </cell>
          <cell r="II213" t="str">
            <v>Non</v>
          </cell>
          <cell r="IO213">
            <v>0</v>
          </cell>
          <cell r="IP213">
            <v>0</v>
          </cell>
          <cell r="IQ213">
            <v>0</v>
          </cell>
          <cell r="IR213">
            <v>0</v>
          </cell>
          <cell r="IS213">
            <v>0</v>
          </cell>
          <cell r="IT213">
            <v>1</v>
          </cell>
          <cell r="IU213">
            <v>0</v>
          </cell>
          <cell r="IW213">
            <v>0</v>
          </cell>
          <cell r="IX213">
            <v>0</v>
          </cell>
          <cell r="IY213">
            <v>0</v>
          </cell>
          <cell r="IZ213">
            <v>0</v>
          </cell>
          <cell r="JA213">
            <v>0</v>
          </cell>
          <cell r="JB213">
            <v>1</v>
          </cell>
          <cell r="JC213">
            <v>0</v>
          </cell>
          <cell r="JE213">
            <v>1</v>
          </cell>
          <cell r="JF213">
            <v>0</v>
          </cell>
          <cell r="JG213">
            <v>0</v>
          </cell>
          <cell r="JH213">
            <v>0</v>
          </cell>
          <cell r="JI213">
            <v>0</v>
          </cell>
          <cell r="JJ213">
            <v>0</v>
          </cell>
          <cell r="JK213">
            <v>0</v>
          </cell>
          <cell r="JL213">
            <v>0</v>
          </cell>
          <cell r="JO213" t="str">
            <v>Moins de 1 heure</v>
          </cell>
          <cell r="JP213" t="str">
            <v>Non</v>
          </cell>
          <cell r="JS213" t="str">
            <v>Certains mais pas tous</v>
          </cell>
          <cell r="JT213" t="str">
            <v>Certaines mais pas toutes</v>
          </cell>
          <cell r="JU213" t="str">
            <v>Aucun</v>
          </cell>
          <cell r="JV213" t="str">
            <v>Aucune</v>
          </cell>
          <cell r="JZ213" t="str">
            <v>Manque de moyens pour payer l’école</v>
          </cell>
          <cell r="KD213">
            <v>1</v>
          </cell>
          <cell r="KE213">
            <v>0</v>
          </cell>
          <cell r="KF213">
            <v>0</v>
          </cell>
          <cell r="KG213">
            <v>0</v>
          </cell>
          <cell r="KH213">
            <v>0</v>
          </cell>
          <cell r="KI213">
            <v>0</v>
          </cell>
          <cell r="KJ213">
            <v>0</v>
          </cell>
          <cell r="KK213">
            <v>0</v>
          </cell>
          <cell r="KL213">
            <v>0</v>
          </cell>
          <cell r="KM213">
            <v>0</v>
          </cell>
          <cell r="KN213">
            <v>0</v>
          </cell>
          <cell r="KO213">
            <v>0</v>
          </cell>
          <cell r="KP213">
            <v>0</v>
          </cell>
          <cell r="KQ213">
            <v>0</v>
          </cell>
          <cell r="KR213">
            <v>0</v>
          </cell>
          <cell r="KS213">
            <v>0</v>
          </cell>
          <cell r="KV213">
            <v>0</v>
          </cell>
          <cell r="KW213">
            <v>0</v>
          </cell>
          <cell r="KX213">
            <v>1</v>
          </cell>
          <cell r="KY213">
            <v>0</v>
          </cell>
          <cell r="KZ213">
            <v>0</v>
          </cell>
          <cell r="LA213">
            <v>0</v>
          </cell>
          <cell r="LD213">
            <v>1</v>
          </cell>
          <cell r="LE213">
            <v>0</v>
          </cell>
          <cell r="LG213">
            <v>0</v>
          </cell>
          <cell r="LH213">
            <v>0</v>
          </cell>
          <cell r="LI213">
            <v>0</v>
          </cell>
          <cell r="LJ213">
            <v>0</v>
          </cell>
          <cell r="LK213">
            <v>0</v>
          </cell>
          <cell r="LL213">
            <v>0</v>
          </cell>
          <cell r="LM213">
            <v>0</v>
          </cell>
          <cell r="LN213">
            <v>0</v>
          </cell>
          <cell r="LQ213">
            <v>1</v>
          </cell>
          <cell r="LR213">
            <v>0</v>
          </cell>
          <cell r="LS213">
            <v>0</v>
          </cell>
          <cell r="LT213">
            <v>0</v>
          </cell>
          <cell r="LU213">
            <v>0</v>
          </cell>
          <cell r="LV213">
            <v>0</v>
          </cell>
          <cell r="LW213">
            <v>0</v>
          </cell>
          <cell r="LX213">
            <v>0</v>
          </cell>
          <cell r="LY213">
            <v>0</v>
          </cell>
          <cell r="LZ213">
            <v>0</v>
          </cell>
          <cell r="MA213">
            <v>1</v>
          </cell>
          <cell r="MB213">
            <v>0</v>
          </cell>
          <cell r="MC213">
            <v>0</v>
          </cell>
          <cell r="MD213">
            <v>0</v>
          </cell>
          <cell r="MG213">
            <v>1</v>
          </cell>
          <cell r="MH213">
            <v>0</v>
          </cell>
          <cell r="MI213">
            <v>0</v>
          </cell>
          <cell r="MJ213">
            <v>0</v>
          </cell>
          <cell r="MK213">
            <v>0</v>
          </cell>
          <cell r="ML213">
            <v>0</v>
          </cell>
          <cell r="MM213">
            <v>0</v>
          </cell>
          <cell r="MN213">
            <v>0</v>
          </cell>
          <cell r="MO213">
            <v>0</v>
          </cell>
          <cell r="MP213">
            <v>0</v>
          </cell>
          <cell r="MQ213">
            <v>0</v>
          </cell>
          <cell r="MR213">
            <v>1</v>
          </cell>
          <cell r="MS213">
            <v>0</v>
          </cell>
          <cell r="MT213">
            <v>0</v>
          </cell>
          <cell r="MU213">
            <v>0</v>
          </cell>
          <cell r="NH213">
            <v>1</v>
          </cell>
          <cell r="NN213">
            <v>3.3</v>
          </cell>
          <cell r="QR213">
            <v>0</v>
          </cell>
          <cell r="QS213">
            <v>26</v>
          </cell>
        </row>
        <row r="214">
          <cell r="F214" t="str">
            <v>Oui</v>
          </cell>
          <cell r="I214">
            <v>0</v>
          </cell>
          <cell r="AM214">
            <v>45139</v>
          </cell>
          <cell r="AN214" t="str">
            <v>Oui</v>
          </cell>
          <cell r="AQ214" t="str">
            <v>Déplacé interne</v>
          </cell>
          <cell r="BE214">
            <v>0</v>
          </cell>
          <cell r="BF214">
            <v>0</v>
          </cell>
          <cell r="BH214">
            <v>0</v>
          </cell>
          <cell r="BI214">
            <v>0</v>
          </cell>
          <cell r="BK214">
            <v>0</v>
          </cell>
          <cell r="BL214">
            <v>0</v>
          </cell>
          <cell r="BN214">
            <v>1</v>
          </cell>
          <cell r="BO214">
            <v>1</v>
          </cell>
          <cell r="BQ214">
            <v>0</v>
          </cell>
          <cell r="BR214">
            <v>0</v>
          </cell>
          <cell r="CC214">
            <v>2</v>
          </cell>
          <cell r="CF214">
            <v>2</v>
          </cell>
          <cell r="DE214" t="str">
            <v>Travail journalier</v>
          </cell>
          <cell r="DG214" t="str">
            <v>Non</v>
          </cell>
          <cell r="DI214" t="str">
            <v>Non</v>
          </cell>
          <cell r="DJ214" t="str">
            <v>Autre (préciser)</v>
          </cell>
          <cell r="DL214" t="str">
            <v>Non</v>
          </cell>
          <cell r="DO214">
            <v>0</v>
          </cell>
          <cell r="DP214">
            <v>0</v>
          </cell>
          <cell r="DQ214">
            <v>0</v>
          </cell>
          <cell r="DR214">
            <v>0</v>
          </cell>
          <cell r="DS214">
            <v>0</v>
          </cell>
          <cell r="DT214">
            <v>0</v>
          </cell>
          <cell r="DU214">
            <v>0</v>
          </cell>
          <cell r="DV214">
            <v>0</v>
          </cell>
          <cell r="DW214">
            <v>0</v>
          </cell>
          <cell r="DX214">
            <v>0</v>
          </cell>
          <cell r="DY214">
            <v>1</v>
          </cell>
          <cell r="DZ214">
            <v>1</v>
          </cell>
          <cell r="EA214">
            <v>0</v>
          </cell>
          <cell r="EB214">
            <v>0</v>
          </cell>
          <cell r="EC214">
            <v>0</v>
          </cell>
          <cell r="ED214">
            <v>0</v>
          </cell>
          <cell r="EF214">
            <v>0</v>
          </cell>
          <cell r="EI214">
            <v>1</v>
          </cell>
          <cell r="EJ214">
            <v>1</v>
          </cell>
          <cell r="FP214" t="str">
            <v>En famille d'accueil</v>
          </cell>
          <cell r="FR214" t="str">
            <v>Abri d'urgence (non-durable, construit à partir des matériaux disponibles en urgence)</v>
          </cell>
          <cell r="FU214" t="str">
            <v>Non</v>
          </cell>
          <cell r="GE214" t="str">
            <v>Oui</v>
          </cell>
          <cell r="GH214" t="str">
            <v>Source non-améliorée (c'est à dire non-protégée de l'extérieur, p.ex. puits creusé non-couvert/traditionnel, source naturelle non-aménagée, etc.)</v>
          </cell>
          <cell r="GK214" t="str">
            <v>Oui</v>
          </cell>
          <cell r="GL214" t="str">
            <v>Oui</v>
          </cell>
          <cell r="GM214" t="str">
            <v>Oui</v>
          </cell>
          <cell r="GN214" t="str">
            <v>Oui</v>
          </cell>
          <cell r="GO214" t="str">
            <v>Moins de 30 minutes</v>
          </cell>
          <cell r="GQ214">
            <v>1</v>
          </cell>
          <cell r="GR214">
            <v>0</v>
          </cell>
          <cell r="GS214">
            <v>0</v>
          </cell>
          <cell r="GT214">
            <v>0</v>
          </cell>
          <cell r="GU214">
            <v>0</v>
          </cell>
          <cell r="GV214">
            <v>0</v>
          </cell>
          <cell r="GW214">
            <v>0</v>
          </cell>
          <cell r="GX214">
            <v>0</v>
          </cell>
          <cell r="GY214">
            <v>0</v>
          </cell>
          <cell r="GZ214">
            <v>0</v>
          </cell>
          <cell r="HA214">
            <v>0</v>
          </cell>
          <cell r="HB214">
            <v>0</v>
          </cell>
          <cell r="HM214" t="str">
            <v>Non</v>
          </cell>
          <cell r="HO214" t="str">
            <v>Installation sanitaire non-améliorée (c’est-à-dire qui n'empêchent pas le contact extérieur avec les excréments, p.ex. latrine à fosse ouverte/sans dalle, latrines traditionnelles, etc.)</v>
          </cell>
          <cell r="HQ214" t="str">
            <v>Non</v>
          </cell>
          <cell r="HR214" t="str">
            <v>Oui</v>
          </cell>
          <cell r="HU214" t="str">
            <v>Reste à la maison / se soigne soi-même</v>
          </cell>
          <cell r="HW214" t="str">
            <v>Reste à la maison / se soigne soi-même</v>
          </cell>
          <cell r="HY214" t="str">
            <v>Entre 2 heures et une demi-journée</v>
          </cell>
          <cell r="HZ214" t="str">
            <v>Non</v>
          </cell>
          <cell r="IG214" t="str">
            <v>Oui</v>
          </cell>
          <cell r="II214" t="str">
            <v>Non</v>
          </cell>
          <cell r="IO214">
            <v>0</v>
          </cell>
          <cell r="IP214">
            <v>0</v>
          </cell>
          <cell r="IQ214">
            <v>0</v>
          </cell>
          <cell r="IR214">
            <v>0</v>
          </cell>
          <cell r="IS214">
            <v>0</v>
          </cell>
          <cell r="IT214">
            <v>1</v>
          </cell>
          <cell r="IU214">
            <v>0</v>
          </cell>
          <cell r="IW214">
            <v>0</v>
          </cell>
          <cell r="IX214">
            <v>0</v>
          </cell>
          <cell r="IY214">
            <v>0</v>
          </cell>
          <cell r="IZ214">
            <v>0</v>
          </cell>
          <cell r="JA214">
            <v>0</v>
          </cell>
          <cell r="JB214">
            <v>1</v>
          </cell>
          <cell r="JC214">
            <v>0</v>
          </cell>
          <cell r="JE214">
            <v>1</v>
          </cell>
          <cell r="JF214">
            <v>0</v>
          </cell>
          <cell r="JG214">
            <v>0</v>
          </cell>
          <cell r="JH214">
            <v>0</v>
          </cell>
          <cell r="JI214">
            <v>0</v>
          </cell>
          <cell r="JJ214">
            <v>0</v>
          </cell>
          <cell r="JK214">
            <v>0</v>
          </cell>
          <cell r="JL214">
            <v>0</v>
          </cell>
          <cell r="JO214" t="str">
            <v>Moins de 1 heure</v>
          </cell>
          <cell r="JP214" t="str">
            <v>Non</v>
          </cell>
          <cell r="KD214">
            <v>1</v>
          </cell>
          <cell r="KE214">
            <v>0</v>
          </cell>
          <cell r="KF214">
            <v>0</v>
          </cell>
          <cell r="KG214">
            <v>0</v>
          </cell>
          <cell r="KH214">
            <v>0</v>
          </cell>
          <cell r="KI214">
            <v>0</v>
          </cell>
          <cell r="KJ214">
            <v>0</v>
          </cell>
          <cell r="KK214">
            <v>0</v>
          </cell>
          <cell r="KL214">
            <v>0</v>
          </cell>
          <cell r="KM214">
            <v>0</v>
          </cell>
          <cell r="KN214">
            <v>0</v>
          </cell>
          <cell r="KO214">
            <v>0</v>
          </cell>
          <cell r="KP214">
            <v>0</v>
          </cell>
          <cell r="KQ214">
            <v>0</v>
          </cell>
          <cell r="KR214">
            <v>0</v>
          </cell>
          <cell r="KS214">
            <v>0</v>
          </cell>
          <cell r="KV214">
            <v>1</v>
          </cell>
          <cell r="KW214">
            <v>0</v>
          </cell>
          <cell r="KX214">
            <v>0</v>
          </cell>
          <cell r="KY214">
            <v>1</v>
          </cell>
          <cell r="KZ214">
            <v>0</v>
          </cell>
          <cell r="LA214">
            <v>0</v>
          </cell>
          <cell r="LD214">
            <v>0</v>
          </cell>
          <cell r="LE214">
            <v>0</v>
          </cell>
          <cell r="LG214">
            <v>0</v>
          </cell>
          <cell r="LH214">
            <v>0</v>
          </cell>
          <cell r="LI214">
            <v>0</v>
          </cell>
          <cell r="LJ214">
            <v>0</v>
          </cell>
          <cell r="LK214">
            <v>0</v>
          </cell>
          <cell r="LL214">
            <v>0</v>
          </cell>
          <cell r="LM214">
            <v>0</v>
          </cell>
          <cell r="LN214">
            <v>0</v>
          </cell>
          <cell r="LQ214">
            <v>0</v>
          </cell>
          <cell r="LR214">
            <v>0</v>
          </cell>
          <cell r="LS214">
            <v>0</v>
          </cell>
          <cell r="LT214">
            <v>0</v>
          </cell>
          <cell r="LU214">
            <v>0</v>
          </cell>
          <cell r="LV214">
            <v>0</v>
          </cell>
          <cell r="LW214">
            <v>0</v>
          </cell>
          <cell r="LX214">
            <v>0</v>
          </cell>
          <cell r="LY214">
            <v>0</v>
          </cell>
          <cell r="LZ214">
            <v>0</v>
          </cell>
          <cell r="MA214">
            <v>1</v>
          </cell>
          <cell r="MB214">
            <v>0</v>
          </cell>
          <cell r="MC214">
            <v>0</v>
          </cell>
          <cell r="MD214">
            <v>0</v>
          </cell>
          <cell r="MG214">
            <v>0</v>
          </cell>
          <cell r="MH214">
            <v>0</v>
          </cell>
          <cell r="MI214">
            <v>0</v>
          </cell>
          <cell r="MJ214">
            <v>0</v>
          </cell>
          <cell r="MK214">
            <v>0</v>
          </cell>
          <cell r="ML214">
            <v>0</v>
          </cell>
          <cell r="MM214">
            <v>0</v>
          </cell>
          <cell r="MN214">
            <v>0</v>
          </cell>
          <cell r="MO214">
            <v>0</v>
          </cell>
          <cell r="MP214">
            <v>0</v>
          </cell>
          <cell r="MQ214">
            <v>0</v>
          </cell>
          <cell r="MR214">
            <v>1</v>
          </cell>
          <cell r="MS214">
            <v>0</v>
          </cell>
          <cell r="MT214">
            <v>0</v>
          </cell>
          <cell r="MU214">
            <v>0</v>
          </cell>
          <cell r="NH214">
            <v>1</v>
          </cell>
          <cell r="NN214">
            <v>3.4</v>
          </cell>
          <cell r="QR214">
            <v>0</v>
          </cell>
          <cell r="QS214">
            <v>52</v>
          </cell>
        </row>
        <row r="215">
          <cell r="F215" t="str">
            <v>Oui</v>
          </cell>
          <cell r="I215">
            <v>0</v>
          </cell>
          <cell r="AM215">
            <v>45017</v>
          </cell>
          <cell r="AN215" t="str">
            <v>Oui</v>
          </cell>
          <cell r="AQ215" t="str">
            <v>Déplacé interne</v>
          </cell>
          <cell r="BE215">
            <v>0</v>
          </cell>
          <cell r="BF215">
            <v>0</v>
          </cell>
          <cell r="BH215">
            <v>0</v>
          </cell>
          <cell r="BI215">
            <v>0</v>
          </cell>
          <cell r="BK215">
            <v>0</v>
          </cell>
          <cell r="BL215">
            <v>0</v>
          </cell>
          <cell r="BN215">
            <v>0</v>
          </cell>
          <cell r="BO215">
            <v>1</v>
          </cell>
          <cell r="BQ215">
            <v>1</v>
          </cell>
          <cell r="BR215">
            <v>0</v>
          </cell>
          <cell r="CC215">
            <v>2</v>
          </cell>
          <cell r="CF215">
            <v>2</v>
          </cell>
          <cell r="DE215" t="str">
            <v>Travail journalier</v>
          </cell>
          <cell r="DG215" t="str">
            <v>Non</v>
          </cell>
          <cell r="DI215" t="str">
            <v>Non</v>
          </cell>
          <cell r="DJ215" t="str">
            <v>Le marché n'est plus fonctionnel</v>
          </cell>
          <cell r="DL215" t="str">
            <v>Non</v>
          </cell>
          <cell r="DO215">
            <v>0</v>
          </cell>
          <cell r="DP215">
            <v>0</v>
          </cell>
          <cell r="DQ215">
            <v>0</v>
          </cell>
          <cell r="DR215">
            <v>0</v>
          </cell>
          <cell r="DS215">
            <v>0</v>
          </cell>
          <cell r="DT215">
            <v>0</v>
          </cell>
          <cell r="DU215">
            <v>0</v>
          </cell>
          <cell r="DV215">
            <v>0</v>
          </cell>
          <cell r="DW215">
            <v>0</v>
          </cell>
          <cell r="DX215">
            <v>0</v>
          </cell>
          <cell r="DY215">
            <v>1</v>
          </cell>
          <cell r="DZ215">
            <v>1</v>
          </cell>
          <cell r="EA215">
            <v>0</v>
          </cell>
          <cell r="EB215">
            <v>0</v>
          </cell>
          <cell r="EC215">
            <v>0</v>
          </cell>
          <cell r="ED215">
            <v>0</v>
          </cell>
          <cell r="EF215">
            <v>0</v>
          </cell>
          <cell r="EI215">
            <v>1</v>
          </cell>
          <cell r="EJ215">
            <v>1</v>
          </cell>
          <cell r="FP215" t="str">
            <v>En famille d'accueil</v>
          </cell>
          <cell r="FR215" t="str">
            <v>Maison (construction durable)</v>
          </cell>
          <cell r="FU215" t="str">
            <v>Oui</v>
          </cell>
          <cell r="GE215" t="str">
            <v>Oui</v>
          </cell>
          <cell r="GH215" t="str">
            <v>Source non-améliorée (c'est à dire non-protégée de l'extérieur, p.ex. puits creusé non-couvert/traditionnel, source naturelle non-aménagée, etc.)</v>
          </cell>
          <cell r="GK215" t="str">
            <v>Oui</v>
          </cell>
          <cell r="GL215" t="str">
            <v>Oui</v>
          </cell>
          <cell r="GM215" t="str">
            <v>Oui</v>
          </cell>
          <cell r="GN215" t="str">
            <v>Oui</v>
          </cell>
          <cell r="GO215" t="str">
            <v>Moins de 30 minutes</v>
          </cell>
          <cell r="GQ215">
            <v>1</v>
          </cell>
          <cell r="GR215">
            <v>0</v>
          </cell>
          <cell r="GS215">
            <v>0</v>
          </cell>
          <cell r="GT215">
            <v>0</v>
          </cell>
          <cell r="GU215">
            <v>0</v>
          </cell>
          <cell r="GV215">
            <v>0</v>
          </cell>
          <cell r="GW215">
            <v>0</v>
          </cell>
          <cell r="GX215">
            <v>0</v>
          </cell>
          <cell r="GY215">
            <v>0</v>
          </cell>
          <cell r="GZ215">
            <v>0</v>
          </cell>
          <cell r="HA215">
            <v>0</v>
          </cell>
          <cell r="HB215">
            <v>0</v>
          </cell>
          <cell r="HM215" t="str">
            <v>Non</v>
          </cell>
          <cell r="HO215" t="str">
            <v>Pas d'installation sanitaire/défécation à l'air libre</v>
          </cell>
          <cell r="HU215" t="str">
            <v>Structure de santé (centre, clinique, hôpital, etc.)</v>
          </cell>
          <cell r="HW215" t="str">
            <v>Structure de santé (centre, clinique, hôpital, etc.)</v>
          </cell>
          <cell r="HY215" t="str">
            <v>Entre 2 heures et une demi-journée</v>
          </cell>
          <cell r="HZ215" t="str">
            <v>Non</v>
          </cell>
          <cell r="IG215" t="str">
            <v>Oui</v>
          </cell>
          <cell r="II215" t="str">
            <v>Non</v>
          </cell>
          <cell r="IO215">
            <v>0</v>
          </cell>
          <cell r="IP215">
            <v>0</v>
          </cell>
          <cell r="IQ215">
            <v>0</v>
          </cell>
          <cell r="IR215">
            <v>0</v>
          </cell>
          <cell r="IS215">
            <v>0</v>
          </cell>
          <cell r="IT215">
            <v>1</v>
          </cell>
          <cell r="IU215">
            <v>0</v>
          </cell>
          <cell r="IW215">
            <v>0</v>
          </cell>
          <cell r="IX215">
            <v>0</v>
          </cell>
          <cell r="IY215">
            <v>0</v>
          </cell>
          <cell r="IZ215">
            <v>0</v>
          </cell>
          <cell r="JA215">
            <v>0</v>
          </cell>
          <cell r="JB215">
            <v>1</v>
          </cell>
          <cell r="JC215">
            <v>0</v>
          </cell>
          <cell r="JE215">
            <v>1</v>
          </cell>
          <cell r="JF215">
            <v>0</v>
          </cell>
          <cell r="JG215">
            <v>0</v>
          </cell>
          <cell r="JH215">
            <v>0</v>
          </cell>
          <cell r="JI215">
            <v>0</v>
          </cell>
          <cell r="JJ215">
            <v>0</v>
          </cell>
          <cell r="JK215">
            <v>0</v>
          </cell>
          <cell r="JL215">
            <v>0</v>
          </cell>
          <cell r="JO215" t="str">
            <v>Moins de 1 heure</v>
          </cell>
          <cell r="JP215" t="str">
            <v>Non</v>
          </cell>
          <cell r="KD215">
            <v>1</v>
          </cell>
          <cell r="KE215">
            <v>0</v>
          </cell>
          <cell r="KF215">
            <v>0</v>
          </cell>
          <cell r="KG215">
            <v>0</v>
          </cell>
          <cell r="KH215">
            <v>0</v>
          </cell>
          <cell r="KI215">
            <v>0</v>
          </cell>
          <cell r="KJ215">
            <v>0</v>
          </cell>
          <cell r="KK215">
            <v>0</v>
          </cell>
          <cell r="KL215">
            <v>0</v>
          </cell>
          <cell r="KM215">
            <v>0</v>
          </cell>
          <cell r="KN215">
            <v>0</v>
          </cell>
          <cell r="KO215">
            <v>0</v>
          </cell>
          <cell r="KP215">
            <v>0</v>
          </cell>
          <cell r="KQ215">
            <v>0</v>
          </cell>
          <cell r="KR215">
            <v>0</v>
          </cell>
          <cell r="KS215">
            <v>0</v>
          </cell>
          <cell r="KV215">
            <v>1</v>
          </cell>
          <cell r="KW215">
            <v>0</v>
          </cell>
          <cell r="KX215">
            <v>1</v>
          </cell>
          <cell r="KY215">
            <v>1</v>
          </cell>
          <cell r="KZ215">
            <v>0</v>
          </cell>
          <cell r="LA215">
            <v>0</v>
          </cell>
          <cell r="LD215">
            <v>0</v>
          </cell>
          <cell r="LE215">
            <v>0</v>
          </cell>
          <cell r="LG215">
            <v>1</v>
          </cell>
          <cell r="LH215">
            <v>0</v>
          </cell>
          <cell r="LI215">
            <v>0</v>
          </cell>
          <cell r="LJ215">
            <v>0</v>
          </cell>
          <cell r="LK215">
            <v>0</v>
          </cell>
          <cell r="LL215">
            <v>0</v>
          </cell>
          <cell r="LM215">
            <v>0</v>
          </cell>
          <cell r="LN215">
            <v>0</v>
          </cell>
          <cell r="LQ215">
            <v>0</v>
          </cell>
          <cell r="LR215">
            <v>0</v>
          </cell>
          <cell r="LS215">
            <v>0</v>
          </cell>
          <cell r="LT215">
            <v>0</v>
          </cell>
          <cell r="LU215">
            <v>0</v>
          </cell>
          <cell r="LV215">
            <v>0</v>
          </cell>
          <cell r="LW215">
            <v>0</v>
          </cell>
          <cell r="LX215">
            <v>0</v>
          </cell>
          <cell r="LY215">
            <v>0</v>
          </cell>
          <cell r="LZ215">
            <v>0</v>
          </cell>
          <cell r="MA215">
            <v>1</v>
          </cell>
          <cell r="MB215">
            <v>0</v>
          </cell>
          <cell r="MC215">
            <v>0</v>
          </cell>
          <cell r="MD215">
            <v>0</v>
          </cell>
          <cell r="MG215">
            <v>0</v>
          </cell>
          <cell r="MH215">
            <v>0</v>
          </cell>
          <cell r="MI215">
            <v>0</v>
          </cell>
          <cell r="MJ215">
            <v>0</v>
          </cell>
          <cell r="MK215">
            <v>0</v>
          </cell>
          <cell r="ML215">
            <v>0</v>
          </cell>
          <cell r="MM215">
            <v>0</v>
          </cell>
          <cell r="MN215">
            <v>0</v>
          </cell>
          <cell r="MO215">
            <v>0</v>
          </cell>
          <cell r="MP215">
            <v>0</v>
          </cell>
          <cell r="MQ215">
            <v>0</v>
          </cell>
          <cell r="MR215">
            <v>1</v>
          </cell>
          <cell r="MS215">
            <v>0</v>
          </cell>
          <cell r="MT215">
            <v>0</v>
          </cell>
          <cell r="MU215">
            <v>0</v>
          </cell>
          <cell r="NH215">
            <v>1</v>
          </cell>
          <cell r="NN215">
            <v>4.2</v>
          </cell>
          <cell r="QR215">
            <v>0</v>
          </cell>
          <cell r="QS215">
            <v>27</v>
          </cell>
        </row>
        <row r="216">
          <cell r="F216" t="str">
            <v>Oui</v>
          </cell>
          <cell r="I216">
            <v>0</v>
          </cell>
          <cell r="AM216">
            <v>45200</v>
          </cell>
          <cell r="AN216" t="str">
            <v>Oui</v>
          </cell>
          <cell r="AQ216" t="str">
            <v>Résident / autochtone (pas déplacé depuis au moins 12 mois)</v>
          </cell>
          <cell r="AS216" t="str">
            <v>Oui</v>
          </cell>
          <cell r="BE216">
            <v>0</v>
          </cell>
          <cell r="BF216">
            <v>0</v>
          </cell>
          <cell r="BH216">
            <v>3</v>
          </cell>
          <cell r="BI216">
            <v>0</v>
          </cell>
          <cell r="BK216">
            <v>1</v>
          </cell>
          <cell r="BL216">
            <v>0</v>
          </cell>
          <cell r="BN216">
            <v>0</v>
          </cell>
          <cell r="BO216">
            <v>1</v>
          </cell>
          <cell r="BQ216">
            <v>0</v>
          </cell>
          <cell r="BR216">
            <v>0</v>
          </cell>
          <cell r="CC216">
            <v>5</v>
          </cell>
          <cell r="CF216">
            <v>5</v>
          </cell>
          <cell r="DE216" t="str">
            <v>Travail journalier</v>
          </cell>
          <cell r="DG216" t="str">
            <v>Non</v>
          </cell>
          <cell r="DI216" t="str">
            <v>Non</v>
          </cell>
          <cell r="DJ216" t="str">
            <v>Il est dangereux de se rendre au marché</v>
          </cell>
          <cell r="DL216" t="str">
            <v>Non</v>
          </cell>
          <cell r="DO216">
            <v>0</v>
          </cell>
          <cell r="DP216">
            <v>0</v>
          </cell>
          <cell r="DQ216">
            <v>0</v>
          </cell>
          <cell r="DR216">
            <v>0</v>
          </cell>
          <cell r="DS216">
            <v>0</v>
          </cell>
          <cell r="DT216">
            <v>0</v>
          </cell>
          <cell r="DU216">
            <v>0</v>
          </cell>
          <cell r="DV216">
            <v>0</v>
          </cell>
          <cell r="DW216">
            <v>0</v>
          </cell>
          <cell r="DX216">
            <v>0</v>
          </cell>
          <cell r="DY216">
            <v>1</v>
          </cell>
          <cell r="DZ216">
            <v>1</v>
          </cell>
          <cell r="EA216">
            <v>0</v>
          </cell>
          <cell r="EB216">
            <v>0</v>
          </cell>
          <cell r="EC216">
            <v>0</v>
          </cell>
          <cell r="ED216">
            <v>0</v>
          </cell>
          <cell r="EF216">
            <v>0</v>
          </cell>
          <cell r="EI216">
            <v>1</v>
          </cell>
          <cell r="EJ216">
            <v>1</v>
          </cell>
          <cell r="EK216">
            <v>1</v>
          </cell>
          <cell r="EL216">
            <v>1</v>
          </cell>
          <cell r="FP216" t="str">
            <v>Dans un centre/bâtiment collectif (bâtiment administratif, centre de santé, école, etc.)</v>
          </cell>
          <cell r="FU216" t="str">
            <v>Non</v>
          </cell>
          <cell r="GE216" t="str">
            <v>Non</v>
          </cell>
          <cell r="GH216" t="str">
            <v>Source non-améliorée (c'est à dire non-protégée de l'extérieur, p.ex. puits creusé non-couvert/traditionnel, source naturelle non-aménagée, etc.)</v>
          </cell>
          <cell r="GK216" t="str">
            <v>Oui</v>
          </cell>
          <cell r="GL216" t="str">
            <v>Oui</v>
          </cell>
          <cell r="GM216" t="str">
            <v>Oui</v>
          </cell>
          <cell r="GN216" t="str">
            <v>Oui</v>
          </cell>
          <cell r="GO216" t="str">
            <v>Moins de 30 minutes</v>
          </cell>
          <cell r="GQ216">
            <v>1</v>
          </cell>
          <cell r="GR216">
            <v>0</v>
          </cell>
          <cell r="GS216">
            <v>0</v>
          </cell>
          <cell r="GT216">
            <v>0</v>
          </cell>
          <cell r="GU216">
            <v>0</v>
          </cell>
          <cell r="GV216">
            <v>0</v>
          </cell>
          <cell r="GW216">
            <v>0</v>
          </cell>
          <cell r="GX216">
            <v>0</v>
          </cell>
          <cell r="GY216">
            <v>0</v>
          </cell>
          <cell r="GZ216">
            <v>0</v>
          </cell>
          <cell r="HA216">
            <v>0</v>
          </cell>
          <cell r="HB216">
            <v>0</v>
          </cell>
          <cell r="HM216" t="str">
            <v>Non</v>
          </cell>
          <cell r="HO216" t="str">
            <v>Installation sanitaire non-améliorée (c’est-à-dire qui n'empêchent pas le contact extérieur avec les excréments, p.ex. latrine à fosse ouverte/sans dalle, latrines traditionnelles, etc.)</v>
          </cell>
          <cell r="HQ216" t="str">
            <v>Non</v>
          </cell>
          <cell r="HR216" t="str">
            <v>Non</v>
          </cell>
          <cell r="HU216" t="str">
            <v>Structure de santé (centre, clinique, hôpital, etc.)</v>
          </cell>
          <cell r="HW216" t="str">
            <v>Structure de santé (centre, clinique, hôpital, etc.)</v>
          </cell>
          <cell r="HY216" t="str">
            <v>Entre 2 heures et une demi-journée</v>
          </cell>
          <cell r="HZ216" t="str">
            <v>Non</v>
          </cell>
          <cell r="IB216" t="str">
            <v>Non</v>
          </cell>
          <cell r="IC216" t="str">
            <v>Non</v>
          </cell>
          <cell r="ID216" t="str">
            <v>Non</v>
          </cell>
          <cell r="IG216" t="str">
            <v>Oui</v>
          </cell>
          <cell r="II216" t="str">
            <v>Non</v>
          </cell>
          <cell r="IO216">
            <v>0</v>
          </cell>
          <cell r="IP216">
            <v>0</v>
          </cell>
          <cell r="IQ216">
            <v>0</v>
          </cell>
          <cell r="IR216">
            <v>0</v>
          </cell>
          <cell r="IS216">
            <v>0</v>
          </cell>
          <cell r="IT216">
            <v>1</v>
          </cell>
          <cell r="IU216">
            <v>0</v>
          </cell>
          <cell r="IW216">
            <v>0</v>
          </cell>
          <cell r="IX216">
            <v>0</v>
          </cell>
          <cell r="IY216">
            <v>0</v>
          </cell>
          <cell r="IZ216">
            <v>0</v>
          </cell>
          <cell r="JA216">
            <v>0</v>
          </cell>
          <cell r="JB216">
            <v>1</v>
          </cell>
          <cell r="JC216">
            <v>0</v>
          </cell>
          <cell r="JE216">
            <v>1</v>
          </cell>
          <cell r="JF216">
            <v>0</v>
          </cell>
          <cell r="JG216">
            <v>0</v>
          </cell>
          <cell r="JH216">
            <v>0</v>
          </cell>
          <cell r="JI216">
            <v>0</v>
          </cell>
          <cell r="JJ216">
            <v>0</v>
          </cell>
          <cell r="JK216">
            <v>0</v>
          </cell>
          <cell r="JL216">
            <v>0</v>
          </cell>
          <cell r="JO216" t="str">
            <v>Moins de 1 heure</v>
          </cell>
          <cell r="JP216" t="str">
            <v>Non</v>
          </cell>
          <cell r="JS216" t="str">
            <v>Certains mais pas tous</v>
          </cell>
          <cell r="JU216" t="str">
            <v>Aucun</v>
          </cell>
          <cell r="JZ216" t="str">
            <v>Manque de moyens pour payer l’école</v>
          </cell>
          <cell r="KD216">
            <v>1</v>
          </cell>
          <cell r="KE216">
            <v>0</v>
          </cell>
          <cell r="KF216">
            <v>0</v>
          </cell>
          <cell r="KG216">
            <v>0</v>
          </cell>
          <cell r="KH216">
            <v>0</v>
          </cell>
          <cell r="KI216">
            <v>0</v>
          </cell>
          <cell r="KJ216">
            <v>0</v>
          </cell>
          <cell r="KK216">
            <v>0</v>
          </cell>
          <cell r="KL216">
            <v>0</v>
          </cell>
          <cell r="KM216">
            <v>0</v>
          </cell>
          <cell r="KN216">
            <v>0</v>
          </cell>
          <cell r="KO216">
            <v>0</v>
          </cell>
          <cell r="KP216">
            <v>0</v>
          </cell>
          <cell r="KQ216">
            <v>0</v>
          </cell>
          <cell r="KR216">
            <v>0</v>
          </cell>
          <cell r="KS216">
            <v>0</v>
          </cell>
          <cell r="KV216">
            <v>1</v>
          </cell>
          <cell r="KW216">
            <v>0</v>
          </cell>
          <cell r="KX216">
            <v>0</v>
          </cell>
          <cell r="KY216">
            <v>1</v>
          </cell>
          <cell r="KZ216">
            <v>0</v>
          </cell>
          <cell r="LA216">
            <v>0</v>
          </cell>
          <cell r="LD216">
            <v>0</v>
          </cell>
          <cell r="LE216">
            <v>0</v>
          </cell>
          <cell r="LG216">
            <v>0</v>
          </cell>
          <cell r="LH216">
            <v>0</v>
          </cell>
          <cell r="LI216">
            <v>0</v>
          </cell>
          <cell r="LJ216">
            <v>0</v>
          </cell>
          <cell r="LK216">
            <v>0</v>
          </cell>
          <cell r="LL216">
            <v>0</v>
          </cell>
          <cell r="LM216">
            <v>0</v>
          </cell>
          <cell r="LN216">
            <v>0</v>
          </cell>
          <cell r="LQ216">
            <v>0</v>
          </cell>
          <cell r="LR216">
            <v>0</v>
          </cell>
          <cell r="LS216">
            <v>0</v>
          </cell>
          <cell r="LT216">
            <v>0</v>
          </cell>
          <cell r="LU216">
            <v>0</v>
          </cell>
          <cell r="LV216">
            <v>0</v>
          </cell>
          <cell r="LW216">
            <v>0</v>
          </cell>
          <cell r="LX216">
            <v>0</v>
          </cell>
          <cell r="LY216">
            <v>0</v>
          </cell>
          <cell r="LZ216">
            <v>0</v>
          </cell>
          <cell r="MA216">
            <v>1</v>
          </cell>
          <cell r="MB216">
            <v>0</v>
          </cell>
          <cell r="MC216">
            <v>0</v>
          </cell>
          <cell r="MD216">
            <v>0</v>
          </cell>
          <cell r="MG216">
            <v>0</v>
          </cell>
          <cell r="MH216">
            <v>0</v>
          </cell>
          <cell r="MI216">
            <v>0</v>
          </cell>
          <cell r="MJ216">
            <v>0</v>
          </cell>
          <cell r="MK216">
            <v>0</v>
          </cell>
          <cell r="ML216">
            <v>0</v>
          </cell>
          <cell r="MM216">
            <v>0</v>
          </cell>
          <cell r="MN216">
            <v>0</v>
          </cell>
          <cell r="MO216">
            <v>0</v>
          </cell>
          <cell r="MP216">
            <v>0</v>
          </cell>
          <cell r="MQ216">
            <v>0</v>
          </cell>
          <cell r="MR216">
            <v>1</v>
          </cell>
          <cell r="MS216">
            <v>0</v>
          </cell>
          <cell r="MT216">
            <v>0</v>
          </cell>
          <cell r="MU216">
            <v>0</v>
          </cell>
          <cell r="NH216">
            <v>1</v>
          </cell>
          <cell r="NN216">
            <v>2.2999999999999998</v>
          </cell>
          <cell r="QR216">
            <v>13</v>
          </cell>
          <cell r="QS216">
            <v>20</v>
          </cell>
        </row>
        <row r="217">
          <cell r="F217" t="str">
            <v>Oui</v>
          </cell>
          <cell r="I217">
            <v>0</v>
          </cell>
          <cell r="AM217">
            <v>45200</v>
          </cell>
          <cell r="AN217" t="str">
            <v>Oui</v>
          </cell>
          <cell r="AQ217" t="str">
            <v>Déplacé interne</v>
          </cell>
          <cell r="BE217">
            <v>0</v>
          </cell>
          <cell r="BF217">
            <v>0</v>
          </cell>
          <cell r="BH217">
            <v>0</v>
          </cell>
          <cell r="BI217">
            <v>3</v>
          </cell>
          <cell r="BK217">
            <v>4</v>
          </cell>
          <cell r="BL217">
            <v>5</v>
          </cell>
          <cell r="BN217">
            <v>3</v>
          </cell>
          <cell r="BO217">
            <v>1</v>
          </cell>
          <cell r="BQ217">
            <v>0</v>
          </cell>
          <cell r="BR217">
            <v>0</v>
          </cell>
          <cell r="CC217">
            <v>16</v>
          </cell>
          <cell r="CF217">
            <v>16</v>
          </cell>
          <cell r="DE217" t="str">
            <v>Travail journalier</v>
          </cell>
          <cell r="DG217" t="str">
            <v>Non</v>
          </cell>
          <cell r="DI217" t="str">
            <v>Non</v>
          </cell>
          <cell r="DJ217" t="str">
            <v>Il est dangereux de se rendre au marché</v>
          </cell>
          <cell r="DL217" t="str">
            <v>Non</v>
          </cell>
          <cell r="DO217">
            <v>0</v>
          </cell>
          <cell r="DP217">
            <v>0</v>
          </cell>
          <cell r="DQ217">
            <v>1</v>
          </cell>
          <cell r="DR217">
            <v>0</v>
          </cell>
          <cell r="DS217">
            <v>0</v>
          </cell>
          <cell r="DT217">
            <v>0</v>
          </cell>
          <cell r="DU217">
            <v>0</v>
          </cell>
          <cell r="DV217">
            <v>0</v>
          </cell>
          <cell r="DW217">
            <v>0</v>
          </cell>
          <cell r="DX217">
            <v>0</v>
          </cell>
          <cell r="DY217">
            <v>0</v>
          </cell>
          <cell r="DZ217">
            <v>1</v>
          </cell>
          <cell r="EA217">
            <v>0</v>
          </cell>
          <cell r="EB217">
            <v>0</v>
          </cell>
          <cell r="EC217">
            <v>0</v>
          </cell>
          <cell r="ED217">
            <v>0</v>
          </cell>
          <cell r="EF217">
            <v>0</v>
          </cell>
          <cell r="EI217">
            <v>2</v>
          </cell>
          <cell r="EJ217">
            <v>2</v>
          </cell>
          <cell r="EK217">
            <v>2</v>
          </cell>
          <cell r="EL217">
            <v>2</v>
          </cell>
          <cell r="FP217" t="str">
            <v>En famille d'accueil</v>
          </cell>
          <cell r="FR217" t="str">
            <v>Abri d'urgence (non-durable, construit à partir des matériaux disponibles en urgence)</v>
          </cell>
          <cell r="FU217" t="str">
            <v>Non</v>
          </cell>
          <cell r="GE217" t="str">
            <v>Non</v>
          </cell>
          <cell r="GH217" t="str">
            <v>Eau de surface (p.ex. rivière, barrage, lac, mare, courant, canal, système d’irrigation, etc.)</v>
          </cell>
          <cell r="GK217" t="str">
            <v>Oui</v>
          </cell>
          <cell r="GL217" t="str">
            <v>Oui</v>
          </cell>
          <cell r="GM217" t="str">
            <v>Oui</v>
          </cell>
          <cell r="GN217" t="str">
            <v>Oui</v>
          </cell>
          <cell r="GO217" t="str">
            <v>Moins de 30 minutes</v>
          </cell>
          <cell r="GQ217">
            <v>1</v>
          </cell>
          <cell r="GR217">
            <v>0</v>
          </cell>
          <cell r="GS217">
            <v>0</v>
          </cell>
          <cell r="GT217">
            <v>0</v>
          </cell>
          <cell r="GU217">
            <v>0</v>
          </cell>
          <cell r="GV217">
            <v>0</v>
          </cell>
          <cell r="GW217">
            <v>0</v>
          </cell>
          <cell r="GX217">
            <v>0</v>
          </cell>
          <cell r="GY217">
            <v>0</v>
          </cell>
          <cell r="GZ217">
            <v>0</v>
          </cell>
          <cell r="HA217">
            <v>0</v>
          </cell>
          <cell r="HB217">
            <v>0</v>
          </cell>
          <cell r="HM217" t="str">
            <v>Non</v>
          </cell>
          <cell r="HO217" t="str">
            <v>Pas d'installation sanitaire/défécation à l'air libre</v>
          </cell>
          <cell r="HU217" t="str">
            <v>Structure de santé (centre, clinique, hôpital, etc.)</v>
          </cell>
          <cell r="HW217" t="str">
            <v>Structure de santé (centre, clinique, hôpital, etc.)</v>
          </cell>
          <cell r="HY217" t="str">
            <v>Entre 2 heures et une demi-journée</v>
          </cell>
          <cell r="HZ217" t="str">
            <v>Non</v>
          </cell>
          <cell r="IB217" t="str">
            <v>Non</v>
          </cell>
          <cell r="IC217" t="str">
            <v>Oui</v>
          </cell>
          <cell r="ID217" t="str">
            <v>Oui</v>
          </cell>
          <cell r="IG217" t="str">
            <v>Oui</v>
          </cell>
          <cell r="II217" t="str">
            <v>Non</v>
          </cell>
          <cell r="IO217">
            <v>0</v>
          </cell>
          <cell r="IP217">
            <v>0</v>
          </cell>
          <cell r="IQ217">
            <v>0</v>
          </cell>
          <cell r="IR217">
            <v>0</v>
          </cell>
          <cell r="IS217">
            <v>0</v>
          </cell>
          <cell r="IT217">
            <v>1</v>
          </cell>
          <cell r="IU217">
            <v>0</v>
          </cell>
          <cell r="IW217">
            <v>0</v>
          </cell>
          <cell r="IX217">
            <v>0</v>
          </cell>
          <cell r="IY217">
            <v>0</v>
          </cell>
          <cell r="IZ217">
            <v>0</v>
          </cell>
          <cell r="JA217">
            <v>0</v>
          </cell>
          <cell r="JB217">
            <v>1</v>
          </cell>
          <cell r="JC217">
            <v>0</v>
          </cell>
          <cell r="JE217">
            <v>1</v>
          </cell>
          <cell r="JF217">
            <v>0</v>
          </cell>
          <cell r="JG217">
            <v>0</v>
          </cell>
          <cell r="JH217">
            <v>0</v>
          </cell>
          <cell r="JI217">
            <v>0</v>
          </cell>
          <cell r="JJ217">
            <v>0</v>
          </cell>
          <cell r="JK217">
            <v>0</v>
          </cell>
          <cell r="JL217">
            <v>0</v>
          </cell>
          <cell r="JO217" t="str">
            <v>Moins de 1 heure</v>
          </cell>
          <cell r="JP217" t="str">
            <v>Non</v>
          </cell>
          <cell r="JS217" t="str">
            <v>Aucun</v>
          </cell>
          <cell r="JT217" t="str">
            <v>Aucune</v>
          </cell>
          <cell r="JU217" t="str">
            <v>Aucun</v>
          </cell>
          <cell r="JV217" t="str">
            <v>Aucune</v>
          </cell>
          <cell r="JZ217" t="str">
            <v>Manque de moyens pour payer l’école</v>
          </cell>
          <cell r="KD217">
            <v>1</v>
          </cell>
          <cell r="KE217">
            <v>0</v>
          </cell>
          <cell r="KF217">
            <v>0</v>
          </cell>
          <cell r="KG217">
            <v>0</v>
          </cell>
          <cell r="KH217">
            <v>0</v>
          </cell>
          <cell r="KI217">
            <v>0</v>
          </cell>
          <cell r="KJ217">
            <v>0</v>
          </cell>
          <cell r="KK217">
            <v>0</v>
          </cell>
          <cell r="KL217">
            <v>0</v>
          </cell>
          <cell r="KM217">
            <v>0</v>
          </cell>
          <cell r="KN217">
            <v>0</v>
          </cell>
          <cell r="KO217">
            <v>0</v>
          </cell>
          <cell r="KP217">
            <v>0</v>
          </cell>
          <cell r="KQ217">
            <v>0</v>
          </cell>
          <cell r="KR217">
            <v>0</v>
          </cell>
          <cell r="KS217">
            <v>0</v>
          </cell>
          <cell r="KV217">
            <v>1</v>
          </cell>
          <cell r="KW217">
            <v>0</v>
          </cell>
          <cell r="KX217">
            <v>0</v>
          </cell>
          <cell r="KY217">
            <v>1</v>
          </cell>
          <cell r="KZ217">
            <v>0</v>
          </cell>
          <cell r="LA217">
            <v>0</v>
          </cell>
          <cell r="LD217">
            <v>0</v>
          </cell>
          <cell r="LE217">
            <v>0</v>
          </cell>
          <cell r="LG217">
            <v>0</v>
          </cell>
          <cell r="LH217">
            <v>0</v>
          </cell>
          <cell r="LI217">
            <v>0</v>
          </cell>
          <cell r="LJ217">
            <v>0</v>
          </cell>
          <cell r="LK217">
            <v>0</v>
          </cell>
          <cell r="LL217">
            <v>0</v>
          </cell>
          <cell r="LM217">
            <v>0</v>
          </cell>
          <cell r="LN217">
            <v>0</v>
          </cell>
          <cell r="LQ217">
            <v>0</v>
          </cell>
          <cell r="LR217">
            <v>0</v>
          </cell>
          <cell r="LS217">
            <v>0</v>
          </cell>
          <cell r="LT217">
            <v>0</v>
          </cell>
          <cell r="LU217">
            <v>0</v>
          </cell>
          <cell r="LV217">
            <v>0</v>
          </cell>
          <cell r="LW217">
            <v>0</v>
          </cell>
          <cell r="LX217">
            <v>0</v>
          </cell>
          <cell r="LY217">
            <v>0</v>
          </cell>
          <cell r="LZ217">
            <v>0</v>
          </cell>
          <cell r="MA217">
            <v>1</v>
          </cell>
          <cell r="MB217">
            <v>0</v>
          </cell>
          <cell r="MC217">
            <v>0</v>
          </cell>
          <cell r="MD217">
            <v>0</v>
          </cell>
          <cell r="MG217">
            <v>0</v>
          </cell>
          <cell r="MH217">
            <v>0</v>
          </cell>
          <cell r="MI217">
            <v>0</v>
          </cell>
          <cell r="MJ217">
            <v>0</v>
          </cell>
          <cell r="MK217">
            <v>0</v>
          </cell>
          <cell r="ML217">
            <v>0</v>
          </cell>
          <cell r="MM217">
            <v>0</v>
          </cell>
          <cell r="MN217">
            <v>0</v>
          </cell>
          <cell r="MO217">
            <v>0</v>
          </cell>
          <cell r="MP217">
            <v>0</v>
          </cell>
          <cell r="MQ217">
            <v>0</v>
          </cell>
          <cell r="MR217">
            <v>1</v>
          </cell>
          <cell r="MS217">
            <v>0</v>
          </cell>
          <cell r="MT217">
            <v>0</v>
          </cell>
          <cell r="MU217">
            <v>0</v>
          </cell>
          <cell r="NH217">
            <v>1</v>
          </cell>
          <cell r="NN217">
            <v>5</v>
          </cell>
          <cell r="QR217">
            <v>11</v>
          </cell>
          <cell r="QS217">
            <v>40</v>
          </cell>
        </row>
        <row r="218">
          <cell r="F218" t="str">
            <v>Oui</v>
          </cell>
          <cell r="I218">
            <v>0</v>
          </cell>
          <cell r="AM218">
            <v>45200</v>
          </cell>
          <cell r="AN218" t="str">
            <v>Oui</v>
          </cell>
          <cell r="AQ218" t="str">
            <v>Déplacé interne</v>
          </cell>
          <cell r="BE218">
            <v>0</v>
          </cell>
          <cell r="BF218">
            <v>0</v>
          </cell>
          <cell r="BH218">
            <v>2</v>
          </cell>
          <cell r="BI218">
            <v>1</v>
          </cell>
          <cell r="BK218">
            <v>3</v>
          </cell>
          <cell r="BL218">
            <v>5</v>
          </cell>
          <cell r="BN218">
            <v>1</v>
          </cell>
          <cell r="BO218">
            <v>2</v>
          </cell>
          <cell r="BQ218">
            <v>0</v>
          </cell>
          <cell r="BR218">
            <v>0</v>
          </cell>
          <cell r="CC218">
            <v>14</v>
          </cell>
          <cell r="CF218">
            <v>14</v>
          </cell>
          <cell r="DE218" t="str">
            <v>Travail journalier</v>
          </cell>
          <cell r="DG218" t="str">
            <v>Non</v>
          </cell>
          <cell r="DI218" t="str">
            <v>Non</v>
          </cell>
          <cell r="DJ218" t="str">
            <v>Il est dangereux de se rendre au marché</v>
          </cell>
          <cell r="DL218" t="str">
            <v>Oui</v>
          </cell>
          <cell r="DO218">
            <v>0</v>
          </cell>
          <cell r="DP218">
            <v>0</v>
          </cell>
          <cell r="DQ218">
            <v>1</v>
          </cell>
          <cell r="DR218">
            <v>0</v>
          </cell>
          <cell r="DS218">
            <v>0</v>
          </cell>
          <cell r="DT218">
            <v>0</v>
          </cell>
          <cell r="DU218">
            <v>0</v>
          </cell>
          <cell r="DV218">
            <v>0</v>
          </cell>
          <cell r="DW218">
            <v>0</v>
          </cell>
          <cell r="DX218">
            <v>0</v>
          </cell>
          <cell r="DY218">
            <v>1</v>
          </cell>
          <cell r="DZ218">
            <v>1</v>
          </cell>
          <cell r="EA218">
            <v>0</v>
          </cell>
          <cell r="EB218">
            <v>0</v>
          </cell>
          <cell r="EC218">
            <v>0</v>
          </cell>
          <cell r="ED218">
            <v>0</v>
          </cell>
          <cell r="EF218">
            <v>0</v>
          </cell>
          <cell r="EI218">
            <v>1</v>
          </cell>
          <cell r="EJ218">
            <v>1</v>
          </cell>
          <cell r="EK218">
            <v>1</v>
          </cell>
          <cell r="EL218">
            <v>1</v>
          </cell>
          <cell r="FP218" t="str">
            <v>En famille d'accueil</v>
          </cell>
          <cell r="FR218" t="str">
            <v>Maison (construction durable)</v>
          </cell>
          <cell r="FU218" t="str">
            <v>Non</v>
          </cell>
          <cell r="GE218" t="str">
            <v>Oui</v>
          </cell>
          <cell r="GH218" t="str">
            <v>Source non-améliorée (c'est à dire non-protégée de l'extérieur, p.ex. puits creusé non-couvert/traditionnel, source naturelle non-aménagée, etc.)</v>
          </cell>
          <cell r="GK218" t="str">
            <v>Oui</v>
          </cell>
          <cell r="GL218" t="str">
            <v>Oui</v>
          </cell>
          <cell r="GM218" t="str">
            <v>Oui</v>
          </cell>
          <cell r="GN218" t="str">
            <v>Oui</v>
          </cell>
          <cell r="GO218" t="str">
            <v>Moins de 30 minutes</v>
          </cell>
          <cell r="GQ218">
            <v>1</v>
          </cell>
          <cell r="GR218">
            <v>0</v>
          </cell>
          <cell r="GS218">
            <v>0</v>
          </cell>
          <cell r="GT218">
            <v>0</v>
          </cell>
          <cell r="GU218">
            <v>0</v>
          </cell>
          <cell r="GV218">
            <v>0</v>
          </cell>
          <cell r="GW218">
            <v>0</v>
          </cell>
          <cell r="GX218">
            <v>0</v>
          </cell>
          <cell r="GY218">
            <v>0</v>
          </cell>
          <cell r="GZ218">
            <v>0</v>
          </cell>
          <cell r="HA218">
            <v>0</v>
          </cell>
          <cell r="HB218">
            <v>0</v>
          </cell>
          <cell r="HM218" t="str">
            <v>Non</v>
          </cell>
          <cell r="HO218" t="str">
            <v>Pas d'installation sanitaire/défécation à l'air libre</v>
          </cell>
          <cell r="HU218" t="str">
            <v>Structure de santé (centre, clinique, hôpital, etc.)</v>
          </cell>
          <cell r="HW218" t="str">
            <v>Structure de santé (centre, clinique, hôpital, etc.)</v>
          </cell>
          <cell r="HY218" t="str">
            <v>Entre 2 heures et une demi-journée</v>
          </cell>
          <cell r="HZ218" t="str">
            <v>Non</v>
          </cell>
          <cell r="IB218" t="str">
            <v>Non</v>
          </cell>
          <cell r="IC218" t="str">
            <v>Non</v>
          </cell>
          <cell r="ID218" t="str">
            <v>Non</v>
          </cell>
          <cell r="IG218" t="str">
            <v>Oui</v>
          </cell>
          <cell r="II218" t="str">
            <v>Non</v>
          </cell>
          <cell r="IO218">
            <v>0</v>
          </cell>
          <cell r="IP218">
            <v>0</v>
          </cell>
          <cell r="IQ218">
            <v>0</v>
          </cell>
          <cell r="IR218">
            <v>0</v>
          </cell>
          <cell r="IS218">
            <v>0</v>
          </cell>
          <cell r="IT218">
            <v>1</v>
          </cell>
          <cell r="IU218">
            <v>0</v>
          </cell>
          <cell r="IW218">
            <v>0</v>
          </cell>
          <cell r="IX218">
            <v>0</v>
          </cell>
          <cell r="IY218">
            <v>0</v>
          </cell>
          <cell r="IZ218">
            <v>0</v>
          </cell>
          <cell r="JA218">
            <v>0</v>
          </cell>
          <cell r="JB218">
            <v>1</v>
          </cell>
          <cell r="JC218">
            <v>0</v>
          </cell>
          <cell r="JE218">
            <v>1</v>
          </cell>
          <cell r="JF218">
            <v>0</v>
          </cell>
          <cell r="JG218">
            <v>0</v>
          </cell>
          <cell r="JH218">
            <v>0</v>
          </cell>
          <cell r="JI218">
            <v>0</v>
          </cell>
          <cell r="JJ218">
            <v>0</v>
          </cell>
          <cell r="JK218">
            <v>0</v>
          </cell>
          <cell r="JL218">
            <v>0</v>
          </cell>
          <cell r="JO218" t="str">
            <v>Moins de 1 heure</v>
          </cell>
          <cell r="JP218" t="str">
            <v>Non</v>
          </cell>
          <cell r="JS218" t="str">
            <v>Certains mais pas tous</v>
          </cell>
          <cell r="JT218" t="str">
            <v>Certaines mais pas toutes</v>
          </cell>
          <cell r="JU218" t="str">
            <v>Certains mais pas tous</v>
          </cell>
          <cell r="JV218" t="str">
            <v>Certaines mais pas toutes</v>
          </cell>
          <cell r="JZ218" t="str">
            <v>Manque de moyens pour payer l’école</v>
          </cell>
          <cell r="KD218">
            <v>1</v>
          </cell>
          <cell r="KE218">
            <v>0</v>
          </cell>
          <cell r="KF218">
            <v>0</v>
          </cell>
          <cell r="KG218">
            <v>0</v>
          </cell>
          <cell r="KH218">
            <v>0</v>
          </cell>
          <cell r="KI218">
            <v>0</v>
          </cell>
          <cell r="KJ218">
            <v>0</v>
          </cell>
          <cell r="KK218">
            <v>0</v>
          </cell>
          <cell r="KL218">
            <v>0</v>
          </cell>
          <cell r="KM218">
            <v>0</v>
          </cell>
          <cell r="KN218">
            <v>0</v>
          </cell>
          <cell r="KO218">
            <v>0</v>
          </cell>
          <cell r="KP218">
            <v>0</v>
          </cell>
          <cell r="KQ218">
            <v>0</v>
          </cell>
          <cell r="KR218">
            <v>0</v>
          </cell>
          <cell r="KS218">
            <v>0</v>
          </cell>
          <cell r="KV218">
            <v>1</v>
          </cell>
          <cell r="KW218">
            <v>0</v>
          </cell>
          <cell r="KX218">
            <v>0</v>
          </cell>
          <cell r="KY218">
            <v>1</v>
          </cell>
          <cell r="KZ218">
            <v>0</v>
          </cell>
          <cell r="LA218">
            <v>0</v>
          </cell>
          <cell r="LD218">
            <v>0</v>
          </cell>
          <cell r="LE218">
            <v>0</v>
          </cell>
          <cell r="LG218">
            <v>0</v>
          </cell>
          <cell r="LH218">
            <v>0</v>
          </cell>
          <cell r="LI218">
            <v>0</v>
          </cell>
          <cell r="LJ218">
            <v>0</v>
          </cell>
          <cell r="LK218">
            <v>0</v>
          </cell>
          <cell r="LL218">
            <v>0</v>
          </cell>
          <cell r="LM218">
            <v>0</v>
          </cell>
          <cell r="LN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1</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1</v>
          </cell>
          <cell r="NH218">
            <v>1</v>
          </cell>
          <cell r="NN218">
            <v>3.8</v>
          </cell>
          <cell r="QR218">
            <v>0</v>
          </cell>
          <cell r="QS218">
            <v>52</v>
          </cell>
        </row>
        <row r="219">
          <cell r="F219" t="str">
            <v>Oui</v>
          </cell>
          <cell r="I219">
            <v>0</v>
          </cell>
          <cell r="AM219">
            <v>45170</v>
          </cell>
          <cell r="AN219" t="str">
            <v>Oui</v>
          </cell>
          <cell r="AQ219" t="str">
            <v>Déplacé interne</v>
          </cell>
          <cell r="BE219">
            <v>0</v>
          </cell>
          <cell r="BF219">
            <v>0</v>
          </cell>
          <cell r="BH219">
            <v>1</v>
          </cell>
          <cell r="BI219">
            <v>1</v>
          </cell>
          <cell r="BK219">
            <v>1</v>
          </cell>
          <cell r="BL219">
            <v>0</v>
          </cell>
          <cell r="BN219">
            <v>0</v>
          </cell>
          <cell r="BO219">
            <v>2</v>
          </cell>
          <cell r="BQ219">
            <v>0</v>
          </cell>
          <cell r="BR219">
            <v>0</v>
          </cell>
          <cell r="CC219">
            <v>5</v>
          </cell>
          <cell r="CF219">
            <v>5</v>
          </cell>
          <cell r="DE219" t="str">
            <v>Travail journalier</v>
          </cell>
          <cell r="DG219" t="str">
            <v>Non</v>
          </cell>
          <cell r="DI219" t="str">
            <v>Non</v>
          </cell>
          <cell r="DJ219" t="str">
            <v>Il est dangereux de se rendre au marché</v>
          </cell>
          <cell r="DL219" t="str">
            <v>Non</v>
          </cell>
          <cell r="DO219">
            <v>0</v>
          </cell>
          <cell r="DP219">
            <v>0</v>
          </cell>
          <cell r="DQ219">
            <v>0</v>
          </cell>
          <cell r="DR219">
            <v>0</v>
          </cell>
          <cell r="DS219">
            <v>0</v>
          </cell>
          <cell r="DT219">
            <v>0</v>
          </cell>
          <cell r="DU219">
            <v>0</v>
          </cell>
          <cell r="DV219">
            <v>0</v>
          </cell>
          <cell r="DW219">
            <v>0</v>
          </cell>
          <cell r="DX219">
            <v>0</v>
          </cell>
          <cell r="DY219">
            <v>1</v>
          </cell>
          <cell r="DZ219">
            <v>1</v>
          </cell>
          <cell r="EA219">
            <v>0</v>
          </cell>
          <cell r="EB219">
            <v>0</v>
          </cell>
          <cell r="EC219">
            <v>0</v>
          </cell>
          <cell r="ED219">
            <v>0</v>
          </cell>
          <cell r="EF219">
            <v>0</v>
          </cell>
          <cell r="EI219">
            <v>1</v>
          </cell>
          <cell r="EJ219">
            <v>1</v>
          </cell>
          <cell r="EK219">
            <v>1</v>
          </cell>
          <cell r="EL219">
            <v>1</v>
          </cell>
          <cell r="FP219" t="str">
            <v>En famille d'accueil</v>
          </cell>
          <cell r="FR219" t="str">
            <v>Abri d'urgence (non-durable, construit à partir des matériaux disponibles en urgence)</v>
          </cell>
          <cell r="FU219" t="str">
            <v>Non</v>
          </cell>
          <cell r="GE219" t="str">
            <v>Oui</v>
          </cell>
          <cell r="GH219" t="str">
            <v>Source non-améliorée (c'est à dire non-protégée de l'extérieur, p.ex. puits creusé non-couvert/traditionnel, source naturelle non-aménagée, etc.)</v>
          </cell>
          <cell r="GK219" t="str">
            <v>Oui</v>
          </cell>
          <cell r="GL219" t="str">
            <v>Oui</v>
          </cell>
          <cell r="GM219" t="str">
            <v>Oui</v>
          </cell>
          <cell r="GN219" t="str">
            <v>Oui</v>
          </cell>
          <cell r="GO219" t="str">
            <v>De 31 minutes à 2 heures</v>
          </cell>
          <cell r="GQ219">
            <v>0</v>
          </cell>
          <cell r="GR219">
            <v>0</v>
          </cell>
          <cell r="GS219">
            <v>0</v>
          </cell>
          <cell r="GT219">
            <v>0</v>
          </cell>
          <cell r="GU219">
            <v>1</v>
          </cell>
          <cell r="GV219">
            <v>0</v>
          </cell>
          <cell r="GW219">
            <v>0</v>
          </cell>
          <cell r="GX219">
            <v>0</v>
          </cell>
          <cell r="GY219">
            <v>0</v>
          </cell>
          <cell r="GZ219">
            <v>0</v>
          </cell>
          <cell r="HA219">
            <v>0</v>
          </cell>
          <cell r="HB219">
            <v>0</v>
          </cell>
          <cell r="HM219" t="str">
            <v>Non</v>
          </cell>
          <cell r="HO219" t="str">
            <v>Pas d'installation sanitaire/défécation à l'air libre</v>
          </cell>
          <cell r="HU219" t="str">
            <v>Structure de santé (centre, clinique, hôpital, etc.)</v>
          </cell>
          <cell r="HW219" t="str">
            <v>Structure de santé (centre, clinique, hôpital, etc.)</v>
          </cell>
          <cell r="HY219" t="str">
            <v>Entre 2 heures et une demi-journée</v>
          </cell>
          <cell r="HZ219" t="str">
            <v>Non</v>
          </cell>
          <cell r="IB219" t="str">
            <v>Non</v>
          </cell>
          <cell r="IC219" t="str">
            <v>Oui</v>
          </cell>
          <cell r="ID219" t="str">
            <v>Oui</v>
          </cell>
          <cell r="IG219" t="str">
            <v>Oui</v>
          </cell>
          <cell r="II219" t="str">
            <v>Non</v>
          </cell>
          <cell r="IO219">
            <v>0</v>
          </cell>
          <cell r="IP219">
            <v>0</v>
          </cell>
          <cell r="IQ219">
            <v>0</v>
          </cell>
          <cell r="IR219">
            <v>0</v>
          </cell>
          <cell r="IS219">
            <v>0</v>
          </cell>
          <cell r="IT219">
            <v>1</v>
          </cell>
          <cell r="IU219">
            <v>0</v>
          </cell>
          <cell r="IW219">
            <v>0</v>
          </cell>
          <cell r="IX219">
            <v>0</v>
          </cell>
          <cell r="IY219">
            <v>0</v>
          </cell>
          <cell r="IZ219">
            <v>0</v>
          </cell>
          <cell r="JA219">
            <v>0</v>
          </cell>
          <cell r="JB219">
            <v>1</v>
          </cell>
          <cell r="JC219">
            <v>0</v>
          </cell>
          <cell r="JE219">
            <v>1</v>
          </cell>
          <cell r="JF219">
            <v>0</v>
          </cell>
          <cell r="JG219">
            <v>0</v>
          </cell>
          <cell r="JH219">
            <v>0</v>
          </cell>
          <cell r="JI219">
            <v>0</v>
          </cell>
          <cell r="JJ219">
            <v>0</v>
          </cell>
          <cell r="JK219">
            <v>0</v>
          </cell>
          <cell r="JL219">
            <v>0</v>
          </cell>
          <cell r="JO219" t="str">
            <v>Moins de 1 heure</v>
          </cell>
          <cell r="JP219" t="str">
            <v>Non</v>
          </cell>
          <cell r="JS219" t="str">
            <v>Certains mais pas tous</v>
          </cell>
          <cell r="JU219" t="str">
            <v>Certains mais pas tous</v>
          </cell>
          <cell r="JZ219" t="str">
            <v>Manque de moyens pour payer l’école</v>
          </cell>
          <cell r="KD219">
            <v>1</v>
          </cell>
          <cell r="KE219">
            <v>0</v>
          </cell>
          <cell r="KF219">
            <v>0</v>
          </cell>
          <cell r="KG219">
            <v>0</v>
          </cell>
          <cell r="KH219">
            <v>0</v>
          </cell>
          <cell r="KI219">
            <v>0</v>
          </cell>
          <cell r="KJ219">
            <v>0</v>
          </cell>
          <cell r="KK219">
            <v>0</v>
          </cell>
          <cell r="KL219">
            <v>0</v>
          </cell>
          <cell r="KM219">
            <v>0</v>
          </cell>
          <cell r="KN219">
            <v>0</v>
          </cell>
          <cell r="KO219">
            <v>0</v>
          </cell>
          <cell r="KP219">
            <v>0</v>
          </cell>
          <cell r="KQ219">
            <v>0</v>
          </cell>
          <cell r="KR219">
            <v>0</v>
          </cell>
          <cell r="KS219">
            <v>0</v>
          </cell>
          <cell r="KV219">
            <v>1</v>
          </cell>
          <cell r="KW219">
            <v>0</v>
          </cell>
          <cell r="KX219">
            <v>0</v>
          </cell>
          <cell r="KY219">
            <v>0</v>
          </cell>
          <cell r="KZ219">
            <v>0</v>
          </cell>
          <cell r="LA219">
            <v>0</v>
          </cell>
          <cell r="LD219">
            <v>0</v>
          </cell>
          <cell r="LE219">
            <v>0</v>
          </cell>
          <cell r="LG219">
            <v>0</v>
          </cell>
          <cell r="LH219">
            <v>0</v>
          </cell>
          <cell r="LI219">
            <v>0</v>
          </cell>
          <cell r="LJ219">
            <v>0</v>
          </cell>
          <cell r="LK219">
            <v>0</v>
          </cell>
          <cell r="LL219">
            <v>0</v>
          </cell>
          <cell r="LM219">
            <v>0</v>
          </cell>
          <cell r="LN219">
            <v>0</v>
          </cell>
          <cell r="LQ219">
            <v>0</v>
          </cell>
          <cell r="LR219">
            <v>0</v>
          </cell>
          <cell r="LS219">
            <v>0</v>
          </cell>
          <cell r="LT219">
            <v>0</v>
          </cell>
          <cell r="LU219">
            <v>0</v>
          </cell>
          <cell r="LV219">
            <v>0</v>
          </cell>
          <cell r="LW219">
            <v>0</v>
          </cell>
          <cell r="LX219">
            <v>0</v>
          </cell>
          <cell r="LY219">
            <v>0</v>
          </cell>
          <cell r="LZ219">
            <v>0</v>
          </cell>
          <cell r="MA219">
            <v>0</v>
          </cell>
          <cell r="MB219">
            <v>0</v>
          </cell>
          <cell r="MC219">
            <v>0</v>
          </cell>
          <cell r="MD219">
            <v>1</v>
          </cell>
          <cell r="MG219">
            <v>0</v>
          </cell>
          <cell r="MH219">
            <v>0</v>
          </cell>
          <cell r="MI219">
            <v>0</v>
          </cell>
          <cell r="MJ219">
            <v>0</v>
          </cell>
          <cell r="MK219">
            <v>0</v>
          </cell>
          <cell r="ML219">
            <v>0</v>
          </cell>
          <cell r="MM219">
            <v>0</v>
          </cell>
          <cell r="MN219">
            <v>0</v>
          </cell>
          <cell r="MO219">
            <v>0</v>
          </cell>
          <cell r="MP219">
            <v>0</v>
          </cell>
          <cell r="MQ219">
            <v>0</v>
          </cell>
          <cell r="MR219">
            <v>0</v>
          </cell>
          <cell r="MS219">
            <v>0</v>
          </cell>
          <cell r="MT219">
            <v>0</v>
          </cell>
          <cell r="MU219">
            <v>1</v>
          </cell>
          <cell r="NH219">
            <v>1</v>
          </cell>
          <cell r="NN219">
            <v>3</v>
          </cell>
          <cell r="QR219">
            <v>0</v>
          </cell>
          <cell r="QS219">
            <v>42</v>
          </cell>
        </row>
        <row r="220">
          <cell r="F220" t="str">
            <v>Oui</v>
          </cell>
          <cell r="I220">
            <v>0</v>
          </cell>
          <cell r="AM220">
            <v>44986</v>
          </cell>
          <cell r="AN220" t="str">
            <v>Oui</v>
          </cell>
          <cell r="AQ220" t="str">
            <v>Déplacé interne</v>
          </cell>
          <cell r="BE220">
            <v>0</v>
          </cell>
          <cell r="BF220">
            <v>1</v>
          </cell>
          <cell r="BH220">
            <v>1</v>
          </cell>
          <cell r="BI220">
            <v>1</v>
          </cell>
          <cell r="BK220">
            <v>3</v>
          </cell>
          <cell r="BL220">
            <v>4</v>
          </cell>
          <cell r="BN220">
            <v>1</v>
          </cell>
          <cell r="BO220">
            <v>1</v>
          </cell>
          <cell r="BQ220">
            <v>0</v>
          </cell>
          <cell r="BR220">
            <v>0</v>
          </cell>
          <cell r="CC220">
            <v>12</v>
          </cell>
          <cell r="CF220">
            <v>12</v>
          </cell>
          <cell r="DE220" t="str">
            <v>Travail journalier</v>
          </cell>
          <cell r="DG220" t="str">
            <v>Non</v>
          </cell>
          <cell r="DI220" t="str">
            <v>Non</v>
          </cell>
          <cell r="DJ220" t="str">
            <v>Il est dangereux de se rendre au marché</v>
          </cell>
          <cell r="DL220" t="str">
            <v>Non</v>
          </cell>
          <cell r="DO220">
            <v>0</v>
          </cell>
          <cell r="DP220">
            <v>0</v>
          </cell>
          <cell r="DQ220">
            <v>1</v>
          </cell>
          <cell r="DR220">
            <v>0</v>
          </cell>
          <cell r="DS220">
            <v>0</v>
          </cell>
          <cell r="DT220">
            <v>0</v>
          </cell>
          <cell r="DU220">
            <v>0</v>
          </cell>
          <cell r="DV220">
            <v>0</v>
          </cell>
          <cell r="DW220">
            <v>0</v>
          </cell>
          <cell r="DX220">
            <v>0</v>
          </cell>
          <cell r="DY220">
            <v>0</v>
          </cell>
          <cell r="DZ220">
            <v>1</v>
          </cell>
          <cell r="EA220">
            <v>0</v>
          </cell>
          <cell r="EB220">
            <v>0</v>
          </cell>
          <cell r="EC220">
            <v>0</v>
          </cell>
          <cell r="ED220">
            <v>0</v>
          </cell>
          <cell r="EF220">
            <v>0</v>
          </cell>
          <cell r="EI220">
            <v>1</v>
          </cell>
          <cell r="EJ220">
            <v>1</v>
          </cell>
          <cell r="EK220">
            <v>1</v>
          </cell>
          <cell r="EL220">
            <v>1</v>
          </cell>
          <cell r="FP220" t="str">
            <v>En famille d'accueil</v>
          </cell>
          <cell r="FR220" t="str">
            <v>Abri d'urgence (non-durable, construit à partir des matériaux disponibles en urgence)</v>
          </cell>
          <cell r="FU220" t="str">
            <v>Oui</v>
          </cell>
          <cell r="GE220" t="str">
            <v>Oui</v>
          </cell>
          <cell r="GH220" t="str">
            <v>Source non-améliorée (c'est à dire non-protégée de l'extérieur, p.ex. puits creusé non-couvert/traditionnel, source naturelle non-aménagée, etc.)</v>
          </cell>
          <cell r="GK220" t="str">
            <v>Oui</v>
          </cell>
          <cell r="GL220" t="str">
            <v>Oui</v>
          </cell>
          <cell r="GM220" t="str">
            <v>Oui</v>
          </cell>
          <cell r="GN220" t="str">
            <v>Oui</v>
          </cell>
          <cell r="GO220" t="str">
            <v>Moins de 30 minutes</v>
          </cell>
          <cell r="GQ220">
            <v>1</v>
          </cell>
          <cell r="GR220">
            <v>0</v>
          </cell>
          <cell r="GS220">
            <v>0</v>
          </cell>
          <cell r="GT220">
            <v>0</v>
          </cell>
          <cell r="GU220">
            <v>0</v>
          </cell>
          <cell r="GV220">
            <v>0</v>
          </cell>
          <cell r="GW220">
            <v>0</v>
          </cell>
          <cell r="GX220">
            <v>0</v>
          </cell>
          <cell r="GY220">
            <v>0</v>
          </cell>
          <cell r="GZ220">
            <v>0</v>
          </cell>
          <cell r="HA220">
            <v>0</v>
          </cell>
          <cell r="HB220">
            <v>0</v>
          </cell>
          <cell r="HM220" t="str">
            <v>Non</v>
          </cell>
          <cell r="HO220" t="str">
            <v>Installation sanitaire non-améliorée (c’est-à-dire qui n'empêchent pas le contact extérieur avec les excréments, p.ex. latrine à fosse ouverte/sans dalle, latrines traditionnelles, etc.)</v>
          </cell>
          <cell r="HQ220" t="str">
            <v>Non</v>
          </cell>
          <cell r="HR220" t="str">
            <v>Oui</v>
          </cell>
          <cell r="HU220" t="str">
            <v>Structure de santé (centre, clinique, hôpital, etc.)</v>
          </cell>
          <cell r="HW220" t="str">
            <v>Structure de santé (centre, clinique, hôpital, etc.)</v>
          </cell>
          <cell r="HY220" t="str">
            <v>Entre 2 heures et une demi-journée</v>
          </cell>
          <cell r="HZ220" t="str">
            <v>Non</v>
          </cell>
          <cell r="IB220" t="str">
            <v>Oui</v>
          </cell>
          <cell r="IC220" t="str">
            <v>Oui</v>
          </cell>
          <cell r="ID220" t="str">
            <v>Oui</v>
          </cell>
          <cell r="IG220" t="str">
            <v>Oui</v>
          </cell>
          <cell r="II220" t="str">
            <v>Non</v>
          </cell>
          <cell r="IO220">
            <v>0</v>
          </cell>
          <cell r="IP220">
            <v>0</v>
          </cell>
          <cell r="IQ220">
            <v>0</v>
          </cell>
          <cell r="IR220">
            <v>0</v>
          </cell>
          <cell r="IS220">
            <v>0</v>
          </cell>
          <cell r="IT220">
            <v>1</v>
          </cell>
          <cell r="IU220">
            <v>0</v>
          </cell>
          <cell r="IW220">
            <v>1</v>
          </cell>
          <cell r="IX220">
            <v>0</v>
          </cell>
          <cell r="IY220">
            <v>0</v>
          </cell>
          <cell r="IZ220">
            <v>0</v>
          </cell>
          <cell r="JA220">
            <v>0</v>
          </cell>
          <cell r="JB220">
            <v>0</v>
          </cell>
          <cell r="JC220">
            <v>0</v>
          </cell>
          <cell r="JE220">
            <v>1</v>
          </cell>
          <cell r="JF220">
            <v>0</v>
          </cell>
          <cell r="JG220">
            <v>0</v>
          </cell>
          <cell r="JH220">
            <v>0</v>
          </cell>
          <cell r="JI220">
            <v>0</v>
          </cell>
          <cell r="JJ220">
            <v>0</v>
          </cell>
          <cell r="JK220">
            <v>0</v>
          </cell>
          <cell r="JL220">
            <v>0</v>
          </cell>
          <cell r="JO220" t="str">
            <v>Moins de 1 heure</v>
          </cell>
          <cell r="JP220" t="str">
            <v>Non</v>
          </cell>
          <cell r="JS220" t="str">
            <v>Certains mais pas tous</v>
          </cell>
          <cell r="JT220" t="str">
            <v>Certaines mais pas toutes</v>
          </cell>
          <cell r="JU220" t="str">
            <v>Certains mais pas tous</v>
          </cell>
          <cell r="JV220" t="str">
            <v>Certaines mais pas toutes</v>
          </cell>
          <cell r="JZ220" t="str">
            <v>Manque de moyens pour payer l’école</v>
          </cell>
          <cell r="KD220">
            <v>1</v>
          </cell>
          <cell r="KE220">
            <v>0</v>
          </cell>
          <cell r="KF220">
            <v>0</v>
          </cell>
          <cell r="KG220">
            <v>0</v>
          </cell>
          <cell r="KH220">
            <v>0</v>
          </cell>
          <cell r="KI220">
            <v>0</v>
          </cell>
          <cell r="KJ220">
            <v>0</v>
          </cell>
          <cell r="KK220">
            <v>0</v>
          </cell>
          <cell r="KL220">
            <v>0</v>
          </cell>
          <cell r="KM220">
            <v>0</v>
          </cell>
          <cell r="KN220">
            <v>0</v>
          </cell>
          <cell r="KO220">
            <v>0</v>
          </cell>
          <cell r="KP220">
            <v>0</v>
          </cell>
          <cell r="KQ220">
            <v>0</v>
          </cell>
          <cell r="KR220">
            <v>0</v>
          </cell>
          <cell r="KS220">
            <v>0</v>
          </cell>
          <cell r="KV220">
            <v>1</v>
          </cell>
          <cell r="KW220">
            <v>0</v>
          </cell>
          <cell r="KX220">
            <v>0</v>
          </cell>
          <cell r="KY220">
            <v>1</v>
          </cell>
          <cell r="KZ220">
            <v>0</v>
          </cell>
          <cell r="LA220">
            <v>0</v>
          </cell>
          <cell r="LD220">
            <v>0</v>
          </cell>
          <cell r="LE220">
            <v>0</v>
          </cell>
          <cell r="LG220">
            <v>0</v>
          </cell>
          <cell r="LH220">
            <v>0</v>
          </cell>
          <cell r="LI220">
            <v>0</v>
          </cell>
          <cell r="LJ220">
            <v>0</v>
          </cell>
          <cell r="LK220">
            <v>0</v>
          </cell>
          <cell r="LL220">
            <v>0</v>
          </cell>
          <cell r="LM220">
            <v>0</v>
          </cell>
          <cell r="LN220">
            <v>0</v>
          </cell>
          <cell r="LQ220">
            <v>0</v>
          </cell>
          <cell r="LR220">
            <v>0</v>
          </cell>
          <cell r="LS220">
            <v>0</v>
          </cell>
          <cell r="LT220">
            <v>0</v>
          </cell>
          <cell r="LU220">
            <v>0</v>
          </cell>
          <cell r="LV220">
            <v>0</v>
          </cell>
          <cell r="LW220">
            <v>0</v>
          </cell>
          <cell r="LX220">
            <v>0</v>
          </cell>
          <cell r="LY220">
            <v>0</v>
          </cell>
          <cell r="LZ220">
            <v>0</v>
          </cell>
          <cell r="MA220">
            <v>0</v>
          </cell>
          <cell r="MB220">
            <v>0</v>
          </cell>
          <cell r="MC220">
            <v>0</v>
          </cell>
          <cell r="MD220">
            <v>1</v>
          </cell>
          <cell r="MG220">
            <v>0</v>
          </cell>
          <cell r="MH220">
            <v>0</v>
          </cell>
          <cell r="MI220">
            <v>0</v>
          </cell>
          <cell r="MJ220">
            <v>0</v>
          </cell>
          <cell r="MK220">
            <v>0</v>
          </cell>
          <cell r="ML220">
            <v>0</v>
          </cell>
          <cell r="MM220">
            <v>0</v>
          </cell>
          <cell r="MN220">
            <v>0</v>
          </cell>
          <cell r="MO220">
            <v>0</v>
          </cell>
          <cell r="MP220">
            <v>0</v>
          </cell>
          <cell r="MQ220">
            <v>0</v>
          </cell>
          <cell r="MR220">
            <v>0</v>
          </cell>
          <cell r="MS220">
            <v>0</v>
          </cell>
          <cell r="MT220">
            <v>0</v>
          </cell>
          <cell r="MU220">
            <v>1</v>
          </cell>
          <cell r="NH220">
            <v>1</v>
          </cell>
          <cell r="NN220">
            <v>3.5</v>
          </cell>
          <cell r="QR220">
            <v>4</v>
          </cell>
          <cell r="QS220">
            <v>44</v>
          </cell>
        </row>
        <row r="221">
          <cell r="F221" t="str">
            <v>Oui</v>
          </cell>
          <cell r="I221">
            <v>0</v>
          </cell>
          <cell r="AM221">
            <v>44835</v>
          </cell>
          <cell r="AN221" t="str">
            <v>Oui</v>
          </cell>
          <cell r="AQ221" t="str">
            <v>Déplacé interne</v>
          </cell>
          <cell r="BE221">
            <v>0</v>
          </cell>
          <cell r="BF221">
            <v>0</v>
          </cell>
          <cell r="BH221">
            <v>0</v>
          </cell>
          <cell r="BI221">
            <v>0</v>
          </cell>
          <cell r="BK221">
            <v>0</v>
          </cell>
          <cell r="BL221">
            <v>1</v>
          </cell>
          <cell r="BN221">
            <v>0</v>
          </cell>
          <cell r="BO221">
            <v>2</v>
          </cell>
          <cell r="BQ221">
            <v>0</v>
          </cell>
          <cell r="BR221">
            <v>0</v>
          </cell>
          <cell r="CC221">
            <v>3</v>
          </cell>
          <cell r="CF221">
            <v>3</v>
          </cell>
          <cell r="DE221" t="str">
            <v>Travail journalier</v>
          </cell>
          <cell r="DG221" t="str">
            <v>Non</v>
          </cell>
          <cell r="DI221" t="str">
            <v>Non</v>
          </cell>
          <cell r="DJ221" t="str">
            <v>Il est dangereux de se rendre au marché</v>
          </cell>
          <cell r="DL221" t="str">
            <v>Non</v>
          </cell>
          <cell r="DO221">
            <v>0</v>
          </cell>
          <cell r="DP221">
            <v>0</v>
          </cell>
          <cell r="DQ221">
            <v>1</v>
          </cell>
          <cell r="DR221">
            <v>0</v>
          </cell>
          <cell r="DS221">
            <v>0</v>
          </cell>
          <cell r="DT221">
            <v>0</v>
          </cell>
          <cell r="DU221">
            <v>0</v>
          </cell>
          <cell r="DV221">
            <v>0</v>
          </cell>
          <cell r="DW221">
            <v>0</v>
          </cell>
          <cell r="DX221">
            <v>0</v>
          </cell>
          <cell r="DY221">
            <v>1</v>
          </cell>
          <cell r="DZ221">
            <v>0</v>
          </cell>
          <cell r="EA221">
            <v>0</v>
          </cell>
          <cell r="EB221">
            <v>0</v>
          </cell>
          <cell r="EC221">
            <v>0</v>
          </cell>
          <cell r="ED221">
            <v>0</v>
          </cell>
          <cell r="EF221">
            <v>0</v>
          </cell>
          <cell r="EI221">
            <v>1</v>
          </cell>
          <cell r="EJ221">
            <v>1</v>
          </cell>
          <cell r="EK221">
            <v>1</v>
          </cell>
          <cell r="EL221">
            <v>1</v>
          </cell>
          <cell r="FP221" t="str">
            <v>En famille d'accueil</v>
          </cell>
          <cell r="FR221" t="str">
            <v>Abri d'urgence (non-durable, construit à partir des matériaux disponibles en urgence)</v>
          </cell>
          <cell r="FU221" t="str">
            <v>Non</v>
          </cell>
          <cell r="GE221" t="str">
            <v>Oui</v>
          </cell>
          <cell r="GH221" t="str">
            <v>Source non-améliorée (c'est à dire non-protégée de l'extérieur, p.ex. puits creusé non-couvert/traditionnel, source naturelle non-aménagée, etc.)</v>
          </cell>
          <cell r="GK221" t="str">
            <v>Oui</v>
          </cell>
          <cell r="GL221" t="str">
            <v>Oui</v>
          </cell>
          <cell r="GM221" t="str">
            <v>Oui</v>
          </cell>
          <cell r="GN221" t="str">
            <v>Oui</v>
          </cell>
          <cell r="GO221" t="str">
            <v>De 31 minutes à 2 heures</v>
          </cell>
          <cell r="GQ221">
            <v>1</v>
          </cell>
          <cell r="GR221">
            <v>0</v>
          </cell>
          <cell r="GS221">
            <v>0</v>
          </cell>
          <cell r="GT221">
            <v>0</v>
          </cell>
          <cell r="GU221">
            <v>0</v>
          </cell>
          <cell r="GV221">
            <v>0</v>
          </cell>
          <cell r="GW221">
            <v>0</v>
          </cell>
          <cell r="GX221">
            <v>0</v>
          </cell>
          <cell r="GY221">
            <v>0</v>
          </cell>
          <cell r="GZ221">
            <v>0</v>
          </cell>
          <cell r="HA221">
            <v>0</v>
          </cell>
          <cell r="HB221">
            <v>0</v>
          </cell>
          <cell r="HM221" t="str">
            <v>Non</v>
          </cell>
          <cell r="HO221" t="str">
            <v>Pas d'installation sanitaire/défécation à l'air libre</v>
          </cell>
          <cell r="HU221" t="str">
            <v>Structure de santé (centre, clinique, hôpital, etc.)</v>
          </cell>
          <cell r="HW221" t="str">
            <v>Structure de santé (centre, clinique, hôpital, etc.)</v>
          </cell>
          <cell r="HY221" t="str">
            <v>Entre 1 heure et 2 heures</v>
          </cell>
          <cell r="HZ221" t="str">
            <v>Non</v>
          </cell>
          <cell r="IG221" t="str">
            <v>Oui</v>
          </cell>
          <cell r="II221" t="str">
            <v>Non</v>
          </cell>
          <cell r="IW221">
            <v>1</v>
          </cell>
          <cell r="IX221">
            <v>0</v>
          </cell>
          <cell r="IY221">
            <v>0</v>
          </cell>
          <cell r="IZ221">
            <v>0</v>
          </cell>
          <cell r="JA221">
            <v>0</v>
          </cell>
          <cell r="JB221">
            <v>0</v>
          </cell>
          <cell r="JC221">
            <v>0</v>
          </cell>
          <cell r="JE221">
            <v>0</v>
          </cell>
          <cell r="JF221">
            <v>0</v>
          </cell>
          <cell r="JG221">
            <v>0</v>
          </cell>
          <cell r="JH221">
            <v>0</v>
          </cell>
          <cell r="JI221">
            <v>1</v>
          </cell>
          <cell r="JJ221">
            <v>0</v>
          </cell>
          <cell r="JK221">
            <v>0</v>
          </cell>
          <cell r="JL221">
            <v>0</v>
          </cell>
          <cell r="JO221" t="str">
            <v>Moins de 1 heure</v>
          </cell>
          <cell r="JP221" t="str">
            <v>Non</v>
          </cell>
          <cell r="JT221" t="str">
            <v>Certaines mais pas toutes</v>
          </cell>
          <cell r="JV221" t="str">
            <v>Aucune</v>
          </cell>
          <cell r="JZ221" t="str">
            <v>Manque de moyens pour payer l’école</v>
          </cell>
          <cell r="KD221">
            <v>1</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V221">
            <v>0</v>
          </cell>
          <cell r="KW221">
            <v>0</v>
          </cell>
          <cell r="KX221">
            <v>1</v>
          </cell>
          <cell r="KY221">
            <v>0</v>
          </cell>
          <cell r="KZ221">
            <v>0</v>
          </cell>
          <cell r="LA221">
            <v>0</v>
          </cell>
          <cell r="LD221">
            <v>0</v>
          </cell>
          <cell r="LE221">
            <v>0</v>
          </cell>
          <cell r="LG221">
            <v>0</v>
          </cell>
          <cell r="LH221">
            <v>0</v>
          </cell>
          <cell r="LI221">
            <v>0</v>
          </cell>
          <cell r="LJ221">
            <v>0</v>
          </cell>
          <cell r="LK221">
            <v>0</v>
          </cell>
          <cell r="LL221">
            <v>0</v>
          </cell>
          <cell r="LM221">
            <v>0</v>
          </cell>
          <cell r="LN221">
            <v>0</v>
          </cell>
          <cell r="LQ221">
            <v>0</v>
          </cell>
          <cell r="LR221">
            <v>0</v>
          </cell>
          <cell r="LS221">
            <v>0</v>
          </cell>
          <cell r="LT221">
            <v>0</v>
          </cell>
          <cell r="LU221">
            <v>0</v>
          </cell>
          <cell r="LV221">
            <v>0</v>
          </cell>
          <cell r="LW221">
            <v>0</v>
          </cell>
          <cell r="LX221">
            <v>0</v>
          </cell>
          <cell r="LY221">
            <v>0</v>
          </cell>
          <cell r="LZ221">
            <v>0</v>
          </cell>
          <cell r="MA221">
            <v>1</v>
          </cell>
          <cell r="MB221">
            <v>0</v>
          </cell>
          <cell r="MC221">
            <v>0</v>
          </cell>
          <cell r="MD221">
            <v>0</v>
          </cell>
          <cell r="MG221">
            <v>0</v>
          </cell>
          <cell r="MH221">
            <v>0</v>
          </cell>
          <cell r="MI221">
            <v>0</v>
          </cell>
          <cell r="MJ221">
            <v>0</v>
          </cell>
          <cell r="MK221">
            <v>0</v>
          </cell>
          <cell r="ML221">
            <v>0</v>
          </cell>
          <cell r="MM221">
            <v>0</v>
          </cell>
          <cell r="MN221">
            <v>0</v>
          </cell>
          <cell r="MO221">
            <v>0</v>
          </cell>
          <cell r="MP221">
            <v>0</v>
          </cell>
          <cell r="MQ221">
            <v>0</v>
          </cell>
          <cell r="MR221">
            <v>1</v>
          </cell>
          <cell r="MS221">
            <v>0</v>
          </cell>
          <cell r="MT221">
            <v>0</v>
          </cell>
          <cell r="MU221">
            <v>0</v>
          </cell>
          <cell r="NH221">
            <v>1</v>
          </cell>
          <cell r="NN221" t="str">
            <v/>
          </cell>
          <cell r="QR221">
            <v>5</v>
          </cell>
          <cell r="QS221">
            <v>26</v>
          </cell>
        </row>
        <row r="222">
          <cell r="F222" t="str">
            <v>Oui</v>
          </cell>
          <cell r="I222">
            <v>0</v>
          </cell>
          <cell r="AM222">
            <v>45200</v>
          </cell>
          <cell r="AN222" t="str">
            <v>Oui</v>
          </cell>
          <cell r="AQ222" t="str">
            <v>Déplacé interne</v>
          </cell>
          <cell r="BE222">
            <v>0</v>
          </cell>
          <cell r="BF222">
            <v>0</v>
          </cell>
          <cell r="BH222">
            <v>0</v>
          </cell>
          <cell r="BI222">
            <v>0</v>
          </cell>
          <cell r="BK222">
            <v>1</v>
          </cell>
          <cell r="BL222">
            <v>1</v>
          </cell>
          <cell r="BN222">
            <v>0</v>
          </cell>
          <cell r="BO222">
            <v>1</v>
          </cell>
          <cell r="BQ222">
            <v>0</v>
          </cell>
          <cell r="BR222">
            <v>0</v>
          </cell>
          <cell r="CC222">
            <v>3</v>
          </cell>
          <cell r="CF222">
            <v>3</v>
          </cell>
          <cell r="DE222" t="str">
            <v>Travail journalier</v>
          </cell>
          <cell r="DG222" t="str">
            <v>Non</v>
          </cell>
          <cell r="DI222" t="str">
            <v>Non</v>
          </cell>
          <cell r="DJ222" t="str">
            <v>Il est dangereux de se rendre au marché</v>
          </cell>
          <cell r="DL222" t="str">
            <v>Non</v>
          </cell>
          <cell r="DO222">
            <v>0</v>
          </cell>
          <cell r="DP222">
            <v>0</v>
          </cell>
          <cell r="DQ222">
            <v>1</v>
          </cell>
          <cell r="DR222">
            <v>0</v>
          </cell>
          <cell r="DS222">
            <v>0</v>
          </cell>
          <cell r="DT222">
            <v>0</v>
          </cell>
          <cell r="DU222">
            <v>0</v>
          </cell>
          <cell r="DV222">
            <v>0</v>
          </cell>
          <cell r="DW222">
            <v>0</v>
          </cell>
          <cell r="DX222">
            <v>0</v>
          </cell>
          <cell r="DY222">
            <v>1</v>
          </cell>
          <cell r="DZ222">
            <v>0</v>
          </cell>
          <cell r="EA222">
            <v>0</v>
          </cell>
          <cell r="EB222">
            <v>0</v>
          </cell>
          <cell r="EC222">
            <v>0</v>
          </cell>
          <cell r="ED222">
            <v>0</v>
          </cell>
          <cell r="EF222">
            <v>0</v>
          </cell>
          <cell r="EI222">
            <v>1</v>
          </cell>
          <cell r="EJ222">
            <v>1</v>
          </cell>
          <cell r="EK222">
            <v>1</v>
          </cell>
          <cell r="EL222">
            <v>1</v>
          </cell>
          <cell r="FP222" t="str">
            <v>En famille d'accueil</v>
          </cell>
          <cell r="FR222" t="str">
            <v>Abri d'urgence (non-durable, construit à partir des matériaux disponibles en urgence)</v>
          </cell>
          <cell r="FU222" t="str">
            <v>Oui</v>
          </cell>
          <cell r="GE222" t="str">
            <v>Non</v>
          </cell>
          <cell r="GH222" t="str">
            <v>Source non-améliorée (c'est à dire non-protégée de l'extérieur, p.ex. puits creusé non-couvert/traditionnel, source naturelle non-aménagée, etc.)</v>
          </cell>
          <cell r="GK222" t="str">
            <v>Oui</v>
          </cell>
          <cell r="GL222" t="str">
            <v>Oui</v>
          </cell>
          <cell r="GM222" t="str">
            <v>Oui</v>
          </cell>
          <cell r="GN222" t="str">
            <v>Oui</v>
          </cell>
          <cell r="GO222" t="str">
            <v>De 31 minutes à 2 heures</v>
          </cell>
          <cell r="GQ222">
            <v>1</v>
          </cell>
          <cell r="GR222">
            <v>0</v>
          </cell>
          <cell r="GS222">
            <v>0</v>
          </cell>
          <cell r="GT222">
            <v>0</v>
          </cell>
          <cell r="GU222">
            <v>0</v>
          </cell>
          <cell r="GV222">
            <v>0</v>
          </cell>
          <cell r="GW222">
            <v>0</v>
          </cell>
          <cell r="GX222">
            <v>0</v>
          </cell>
          <cell r="GY222">
            <v>0</v>
          </cell>
          <cell r="GZ222">
            <v>0</v>
          </cell>
          <cell r="HA222">
            <v>0</v>
          </cell>
          <cell r="HB222">
            <v>0</v>
          </cell>
          <cell r="HM222" t="str">
            <v>Non</v>
          </cell>
          <cell r="HO222" t="str">
            <v>Pas d'installation sanitaire/défécation à l'air libre</v>
          </cell>
          <cell r="HU222" t="str">
            <v>Structure de santé (centre, clinique, hôpital, etc.)</v>
          </cell>
          <cell r="HW222" t="str">
            <v>Structure de santé (centre, clinique, hôpital, etc.)</v>
          </cell>
          <cell r="HY222" t="str">
            <v>Entre 1 heure et 2 heures</v>
          </cell>
          <cell r="HZ222" t="str">
            <v>Non</v>
          </cell>
          <cell r="IG222" t="str">
            <v>Non</v>
          </cell>
          <cell r="II222" t="str">
            <v>Non</v>
          </cell>
          <cell r="IO222">
            <v>0</v>
          </cell>
          <cell r="IP222">
            <v>0</v>
          </cell>
          <cell r="IQ222">
            <v>0</v>
          </cell>
          <cell r="IR222">
            <v>0</v>
          </cell>
          <cell r="IS222">
            <v>0</v>
          </cell>
          <cell r="IT222">
            <v>1</v>
          </cell>
          <cell r="IU222">
            <v>0</v>
          </cell>
          <cell r="IW222">
            <v>0</v>
          </cell>
          <cell r="IX222">
            <v>0</v>
          </cell>
          <cell r="IY222">
            <v>0</v>
          </cell>
          <cell r="IZ222">
            <v>0</v>
          </cell>
          <cell r="JA222">
            <v>0</v>
          </cell>
          <cell r="JB222">
            <v>1</v>
          </cell>
          <cell r="JC222">
            <v>0</v>
          </cell>
          <cell r="JE222">
            <v>1</v>
          </cell>
          <cell r="JF222">
            <v>0</v>
          </cell>
          <cell r="JG222">
            <v>0</v>
          </cell>
          <cell r="JH222">
            <v>0</v>
          </cell>
          <cell r="JI222">
            <v>0</v>
          </cell>
          <cell r="JJ222">
            <v>0</v>
          </cell>
          <cell r="JK222">
            <v>0</v>
          </cell>
          <cell r="JL222">
            <v>0</v>
          </cell>
          <cell r="JO222" t="str">
            <v>Moins de 1 heure</v>
          </cell>
          <cell r="JP222" t="str">
            <v>Non</v>
          </cell>
          <cell r="JS222" t="str">
            <v>Aucun</v>
          </cell>
          <cell r="JT222" t="str">
            <v>Aucune</v>
          </cell>
          <cell r="JU222" t="str">
            <v>Aucun</v>
          </cell>
          <cell r="JV222" t="str">
            <v>Aucune</v>
          </cell>
          <cell r="JZ222" t="str">
            <v>Interruption suite à un déplacement / retour</v>
          </cell>
          <cell r="KD222">
            <v>1</v>
          </cell>
          <cell r="KE222">
            <v>0</v>
          </cell>
          <cell r="KF222">
            <v>0</v>
          </cell>
          <cell r="KG222">
            <v>0</v>
          </cell>
          <cell r="KH222">
            <v>0</v>
          </cell>
          <cell r="KI222">
            <v>0</v>
          </cell>
          <cell r="KJ222">
            <v>0</v>
          </cell>
          <cell r="KK222">
            <v>0</v>
          </cell>
          <cell r="KL222">
            <v>0</v>
          </cell>
          <cell r="KM222">
            <v>0</v>
          </cell>
          <cell r="KN222">
            <v>0</v>
          </cell>
          <cell r="KO222">
            <v>0</v>
          </cell>
          <cell r="KP222">
            <v>0</v>
          </cell>
          <cell r="KQ222">
            <v>0</v>
          </cell>
          <cell r="KR222">
            <v>0</v>
          </cell>
          <cell r="KS222">
            <v>0</v>
          </cell>
          <cell r="KV222">
            <v>0</v>
          </cell>
          <cell r="KW222">
            <v>0</v>
          </cell>
          <cell r="KX222">
            <v>0</v>
          </cell>
          <cell r="KY222">
            <v>1</v>
          </cell>
          <cell r="KZ222">
            <v>0</v>
          </cell>
          <cell r="LA222">
            <v>0</v>
          </cell>
          <cell r="LD222">
            <v>0</v>
          </cell>
          <cell r="LE222">
            <v>0</v>
          </cell>
          <cell r="LG222">
            <v>0</v>
          </cell>
          <cell r="LH222">
            <v>0</v>
          </cell>
          <cell r="LI222">
            <v>0</v>
          </cell>
          <cell r="LJ222">
            <v>0</v>
          </cell>
          <cell r="LK222">
            <v>0</v>
          </cell>
          <cell r="LL222">
            <v>0</v>
          </cell>
          <cell r="LM222">
            <v>0</v>
          </cell>
          <cell r="LN222">
            <v>0</v>
          </cell>
          <cell r="LQ222">
            <v>0</v>
          </cell>
          <cell r="LR222">
            <v>0</v>
          </cell>
          <cell r="LS222">
            <v>0</v>
          </cell>
          <cell r="LT222">
            <v>0</v>
          </cell>
          <cell r="LU222">
            <v>0</v>
          </cell>
          <cell r="LV222">
            <v>0</v>
          </cell>
          <cell r="LW222">
            <v>0</v>
          </cell>
          <cell r="LX222">
            <v>0</v>
          </cell>
          <cell r="LY222">
            <v>0</v>
          </cell>
          <cell r="LZ222">
            <v>0</v>
          </cell>
          <cell r="MA222">
            <v>1</v>
          </cell>
          <cell r="MB222">
            <v>0</v>
          </cell>
          <cell r="MC222">
            <v>0</v>
          </cell>
          <cell r="MD222">
            <v>0</v>
          </cell>
          <cell r="MG222">
            <v>0</v>
          </cell>
          <cell r="MH222">
            <v>0</v>
          </cell>
          <cell r="MI222">
            <v>0</v>
          </cell>
          <cell r="MJ222">
            <v>0</v>
          </cell>
          <cell r="MK222">
            <v>0</v>
          </cell>
          <cell r="ML222">
            <v>0</v>
          </cell>
          <cell r="MM222">
            <v>0</v>
          </cell>
          <cell r="MN222">
            <v>0</v>
          </cell>
          <cell r="MO222">
            <v>0</v>
          </cell>
          <cell r="MP222">
            <v>0</v>
          </cell>
          <cell r="MQ222">
            <v>0</v>
          </cell>
          <cell r="MR222">
            <v>1</v>
          </cell>
          <cell r="MS222">
            <v>0</v>
          </cell>
          <cell r="MT222">
            <v>0</v>
          </cell>
          <cell r="MU222">
            <v>0</v>
          </cell>
          <cell r="NH222">
            <v>1</v>
          </cell>
          <cell r="NN222">
            <v>1.6</v>
          </cell>
          <cell r="QR222">
            <v>8</v>
          </cell>
          <cell r="QS222">
            <v>24</v>
          </cell>
        </row>
        <row r="223">
          <cell r="F223" t="str">
            <v>Oui</v>
          </cell>
          <cell r="I223">
            <v>0</v>
          </cell>
          <cell r="AM223">
            <v>45200</v>
          </cell>
          <cell r="AN223" t="str">
            <v>Oui</v>
          </cell>
          <cell r="AQ223" t="str">
            <v>Déplacé interne</v>
          </cell>
          <cell r="BE223">
            <v>0</v>
          </cell>
          <cell r="BF223">
            <v>0</v>
          </cell>
          <cell r="BH223">
            <v>0</v>
          </cell>
          <cell r="BI223">
            <v>0</v>
          </cell>
          <cell r="BK223">
            <v>0</v>
          </cell>
          <cell r="BL223">
            <v>2</v>
          </cell>
          <cell r="BN223">
            <v>1</v>
          </cell>
          <cell r="BO223">
            <v>1</v>
          </cell>
          <cell r="BQ223">
            <v>0</v>
          </cell>
          <cell r="BR223">
            <v>0</v>
          </cell>
          <cell r="CC223">
            <v>4</v>
          </cell>
          <cell r="CF223">
            <v>4</v>
          </cell>
          <cell r="DE223" t="str">
            <v>Travail journalier</v>
          </cell>
          <cell r="DG223" t="str">
            <v>Non</v>
          </cell>
          <cell r="DI223" t="str">
            <v>Non</v>
          </cell>
          <cell r="DJ223" t="str">
            <v>Le marché n'est pas situé à distance de marche / est trop loin</v>
          </cell>
          <cell r="DL223" t="str">
            <v>Non</v>
          </cell>
          <cell r="DO223">
            <v>0</v>
          </cell>
          <cell r="DP223">
            <v>0</v>
          </cell>
          <cell r="DQ223">
            <v>1</v>
          </cell>
          <cell r="DR223">
            <v>0</v>
          </cell>
          <cell r="DS223">
            <v>0</v>
          </cell>
          <cell r="DT223">
            <v>0</v>
          </cell>
          <cell r="DU223">
            <v>0</v>
          </cell>
          <cell r="DV223">
            <v>0</v>
          </cell>
          <cell r="DW223">
            <v>0</v>
          </cell>
          <cell r="DX223">
            <v>0</v>
          </cell>
          <cell r="DY223">
            <v>0</v>
          </cell>
          <cell r="DZ223">
            <v>1</v>
          </cell>
          <cell r="EA223">
            <v>0</v>
          </cell>
          <cell r="EB223">
            <v>0</v>
          </cell>
          <cell r="EC223">
            <v>0</v>
          </cell>
          <cell r="ED223">
            <v>0</v>
          </cell>
          <cell r="EF223">
            <v>0</v>
          </cell>
          <cell r="EI223">
            <v>1</v>
          </cell>
          <cell r="EJ223">
            <v>1</v>
          </cell>
          <cell r="EK223">
            <v>1</v>
          </cell>
          <cell r="EL223">
            <v>1</v>
          </cell>
          <cell r="FP223" t="str">
            <v>En famille d'accueil</v>
          </cell>
          <cell r="FR223" t="str">
            <v>Maison (construction non-durable délabrée)</v>
          </cell>
          <cell r="FU223" t="str">
            <v>Non</v>
          </cell>
          <cell r="GE223" t="str">
            <v>Oui</v>
          </cell>
          <cell r="GH223" t="str">
            <v>Eau de surface (p.ex. rivière, barrage, lac, mare, courant, canal, système d’irrigation, etc.)</v>
          </cell>
          <cell r="GK223" t="str">
            <v>Oui</v>
          </cell>
          <cell r="GL223" t="str">
            <v>Oui</v>
          </cell>
          <cell r="GM223" t="str">
            <v>Oui</v>
          </cell>
          <cell r="GN223" t="str">
            <v>Oui</v>
          </cell>
          <cell r="GO223" t="str">
            <v>Moins de 30 minutes</v>
          </cell>
          <cell r="GQ223">
            <v>1</v>
          </cell>
          <cell r="GR223">
            <v>0</v>
          </cell>
          <cell r="GS223">
            <v>0</v>
          </cell>
          <cell r="GT223">
            <v>0</v>
          </cell>
          <cell r="GU223">
            <v>0</v>
          </cell>
          <cell r="GV223">
            <v>0</v>
          </cell>
          <cell r="GW223">
            <v>0</v>
          </cell>
          <cell r="GX223">
            <v>0</v>
          </cell>
          <cell r="GY223">
            <v>0</v>
          </cell>
          <cell r="GZ223">
            <v>0</v>
          </cell>
          <cell r="HA223">
            <v>0</v>
          </cell>
          <cell r="HB223">
            <v>0</v>
          </cell>
          <cell r="HM223" t="str">
            <v>Non</v>
          </cell>
          <cell r="HO223" t="str">
            <v>Pas d'installation sanitaire/défécation à l'air libre</v>
          </cell>
          <cell r="HU223" t="str">
            <v>Structure de santé (centre, clinique, hôpital, etc.)</v>
          </cell>
          <cell r="HW223" t="str">
            <v>Structure de santé (centre, clinique, hôpital, etc.)</v>
          </cell>
          <cell r="HY223" t="str">
            <v>Entre 1 heure et 2 heures</v>
          </cell>
          <cell r="HZ223" t="str">
            <v>Non</v>
          </cell>
          <cell r="IG223" t="str">
            <v>Non</v>
          </cell>
          <cell r="II223" t="str">
            <v>Non</v>
          </cell>
          <cell r="IO223">
            <v>0</v>
          </cell>
          <cell r="IP223">
            <v>0</v>
          </cell>
          <cell r="IQ223">
            <v>0</v>
          </cell>
          <cell r="IR223">
            <v>0</v>
          </cell>
          <cell r="IS223">
            <v>0</v>
          </cell>
          <cell r="IT223">
            <v>1</v>
          </cell>
          <cell r="IU223">
            <v>0</v>
          </cell>
          <cell r="IW223">
            <v>0</v>
          </cell>
          <cell r="IX223">
            <v>0</v>
          </cell>
          <cell r="IY223">
            <v>0</v>
          </cell>
          <cell r="IZ223">
            <v>0</v>
          </cell>
          <cell r="JA223">
            <v>0</v>
          </cell>
          <cell r="JB223">
            <v>1</v>
          </cell>
          <cell r="JC223">
            <v>0</v>
          </cell>
          <cell r="JE223">
            <v>1</v>
          </cell>
          <cell r="JF223">
            <v>0</v>
          </cell>
          <cell r="JG223">
            <v>0</v>
          </cell>
          <cell r="JH223">
            <v>0</v>
          </cell>
          <cell r="JI223">
            <v>0</v>
          </cell>
          <cell r="JJ223">
            <v>0</v>
          </cell>
          <cell r="JK223">
            <v>0</v>
          </cell>
          <cell r="JL223">
            <v>0</v>
          </cell>
          <cell r="JO223" t="str">
            <v>Pas d’école primaire fonctionnelle</v>
          </cell>
          <cell r="KD223">
            <v>1</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V223">
            <v>1</v>
          </cell>
          <cell r="KW223">
            <v>0</v>
          </cell>
          <cell r="KX223">
            <v>0</v>
          </cell>
          <cell r="KY223">
            <v>1</v>
          </cell>
          <cell r="KZ223">
            <v>0</v>
          </cell>
          <cell r="LA223">
            <v>0</v>
          </cell>
          <cell r="LD223">
            <v>0</v>
          </cell>
          <cell r="LE223">
            <v>0</v>
          </cell>
          <cell r="LG223">
            <v>0</v>
          </cell>
          <cell r="LH223">
            <v>0</v>
          </cell>
          <cell r="LI223">
            <v>0</v>
          </cell>
          <cell r="LJ223">
            <v>0</v>
          </cell>
          <cell r="LK223">
            <v>0</v>
          </cell>
          <cell r="LL223">
            <v>0</v>
          </cell>
          <cell r="LM223">
            <v>0</v>
          </cell>
          <cell r="LN223">
            <v>0</v>
          </cell>
          <cell r="LQ223">
            <v>0</v>
          </cell>
          <cell r="LR223">
            <v>0</v>
          </cell>
          <cell r="LS223">
            <v>0</v>
          </cell>
          <cell r="LT223">
            <v>0</v>
          </cell>
          <cell r="LU223">
            <v>0</v>
          </cell>
          <cell r="LV223">
            <v>0</v>
          </cell>
          <cell r="LW223">
            <v>0</v>
          </cell>
          <cell r="LX223">
            <v>0</v>
          </cell>
          <cell r="LY223">
            <v>0</v>
          </cell>
          <cell r="LZ223">
            <v>0</v>
          </cell>
          <cell r="MA223">
            <v>1</v>
          </cell>
          <cell r="MB223">
            <v>0</v>
          </cell>
          <cell r="MC223">
            <v>0</v>
          </cell>
          <cell r="MD223">
            <v>0</v>
          </cell>
          <cell r="MG223">
            <v>0</v>
          </cell>
          <cell r="MH223">
            <v>0</v>
          </cell>
          <cell r="MI223">
            <v>0</v>
          </cell>
          <cell r="MJ223">
            <v>0</v>
          </cell>
          <cell r="MK223">
            <v>0</v>
          </cell>
          <cell r="ML223">
            <v>0</v>
          </cell>
          <cell r="MM223">
            <v>0</v>
          </cell>
          <cell r="MN223">
            <v>0</v>
          </cell>
          <cell r="MO223">
            <v>0</v>
          </cell>
          <cell r="MP223">
            <v>0</v>
          </cell>
          <cell r="MQ223">
            <v>0</v>
          </cell>
          <cell r="MR223">
            <v>1</v>
          </cell>
          <cell r="MS223">
            <v>0</v>
          </cell>
          <cell r="MT223">
            <v>0</v>
          </cell>
          <cell r="MU223">
            <v>0</v>
          </cell>
          <cell r="NH223">
            <v>1</v>
          </cell>
          <cell r="NN223">
            <v>4</v>
          </cell>
          <cell r="QR223">
            <v>7</v>
          </cell>
          <cell r="QS223">
            <v>23</v>
          </cell>
        </row>
        <row r="224">
          <cell r="F224" t="str">
            <v>Oui</v>
          </cell>
          <cell r="I224">
            <v>0</v>
          </cell>
          <cell r="AM224">
            <v>45200</v>
          </cell>
          <cell r="AN224" t="str">
            <v>Oui</v>
          </cell>
          <cell r="AQ224" t="str">
            <v>Déplacé interne</v>
          </cell>
          <cell r="BE224">
            <v>0</v>
          </cell>
          <cell r="BF224">
            <v>0</v>
          </cell>
          <cell r="BH224">
            <v>1</v>
          </cell>
          <cell r="BI224">
            <v>0</v>
          </cell>
          <cell r="BK224">
            <v>1</v>
          </cell>
          <cell r="BL224">
            <v>1</v>
          </cell>
          <cell r="BN224">
            <v>0</v>
          </cell>
          <cell r="BO224">
            <v>1</v>
          </cell>
          <cell r="BQ224">
            <v>0</v>
          </cell>
          <cell r="BR224">
            <v>0</v>
          </cell>
          <cell r="CC224">
            <v>4</v>
          </cell>
          <cell r="CF224">
            <v>4</v>
          </cell>
          <cell r="DE224" t="str">
            <v>Travail journalier</v>
          </cell>
          <cell r="DG224" t="str">
            <v>Non</v>
          </cell>
          <cell r="DI224" t="str">
            <v>Non</v>
          </cell>
          <cell r="DJ224" t="str">
            <v>Le marché n'est pas situé à distance de marche / est trop loin</v>
          </cell>
          <cell r="DL224" t="str">
            <v>Non</v>
          </cell>
          <cell r="DO224">
            <v>0</v>
          </cell>
          <cell r="DP224">
            <v>0</v>
          </cell>
          <cell r="DQ224">
            <v>1</v>
          </cell>
          <cell r="DR224">
            <v>0</v>
          </cell>
          <cell r="DS224">
            <v>0</v>
          </cell>
          <cell r="DT224">
            <v>0</v>
          </cell>
          <cell r="DU224">
            <v>0</v>
          </cell>
          <cell r="DV224">
            <v>0</v>
          </cell>
          <cell r="DW224">
            <v>0</v>
          </cell>
          <cell r="DX224">
            <v>0</v>
          </cell>
          <cell r="DY224">
            <v>0</v>
          </cell>
          <cell r="DZ224">
            <v>1</v>
          </cell>
          <cell r="EA224">
            <v>0</v>
          </cell>
          <cell r="EB224">
            <v>0</v>
          </cell>
          <cell r="EC224">
            <v>0</v>
          </cell>
          <cell r="ED224">
            <v>0</v>
          </cell>
          <cell r="EF224">
            <v>0</v>
          </cell>
          <cell r="EI224">
            <v>1</v>
          </cell>
          <cell r="EJ224">
            <v>1</v>
          </cell>
          <cell r="EK224">
            <v>1</v>
          </cell>
          <cell r="EL224">
            <v>1</v>
          </cell>
          <cell r="FP224" t="str">
            <v>En famille d'accueil</v>
          </cell>
          <cell r="FR224" t="str">
            <v>Maison (construction non-durable délabrée)</v>
          </cell>
          <cell r="FU224" t="str">
            <v>Non</v>
          </cell>
          <cell r="GE224" t="str">
            <v>Non</v>
          </cell>
          <cell r="GH224" t="str">
            <v>Eau de surface (p.ex. rivière, barrage, lac, mare, courant, canal, système d’irrigation, etc.)</v>
          </cell>
          <cell r="GK224" t="str">
            <v>Oui</v>
          </cell>
          <cell r="GL224" t="str">
            <v>Oui</v>
          </cell>
          <cell r="GM224" t="str">
            <v>Oui</v>
          </cell>
          <cell r="GN224" t="str">
            <v>Oui</v>
          </cell>
          <cell r="GO224" t="str">
            <v>Moins de 30 minutes</v>
          </cell>
          <cell r="GQ224">
            <v>1</v>
          </cell>
          <cell r="GR224">
            <v>0</v>
          </cell>
          <cell r="GS224">
            <v>0</v>
          </cell>
          <cell r="GT224">
            <v>0</v>
          </cell>
          <cell r="GU224">
            <v>0</v>
          </cell>
          <cell r="GV224">
            <v>0</v>
          </cell>
          <cell r="GW224">
            <v>0</v>
          </cell>
          <cell r="GX224">
            <v>0</v>
          </cell>
          <cell r="GY224">
            <v>0</v>
          </cell>
          <cell r="GZ224">
            <v>0</v>
          </cell>
          <cell r="HA224">
            <v>0</v>
          </cell>
          <cell r="HB224">
            <v>0</v>
          </cell>
          <cell r="HM224" t="str">
            <v>Non</v>
          </cell>
          <cell r="HO224" t="str">
            <v>Pas d'installation sanitaire/défécation à l'air libre</v>
          </cell>
          <cell r="HU224" t="str">
            <v>Structure de santé (centre, clinique, hôpital, etc.)</v>
          </cell>
          <cell r="HW224" t="str">
            <v>Structure de santé (centre, clinique, hôpital, etc.)</v>
          </cell>
          <cell r="HY224" t="str">
            <v>Entre 1 heure et 2 heures</v>
          </cell>
          <cell r="HZ224" t="str">
            <v>Non</v>
          </cell>
          <cell r="IB224" t="str">
            <v>Oui</v>
          </cell>
          <cell r="IC224" t="str">
            <v>Oui</v>
          </cell>
          <cell r="ID224" t="str">
            <v>Non</v>
          </cell>
          <cell r="IG224" t="str">
            <v>Non</v>
          </cell>
          <cell r="II224" t="str">
            <v>Oui</v>
          </cell>
          <cell r="IK224">
            <v>0</v>
          </cell>
          <cell r="IL224">
            <v>1</v>
          </cell>
          <cell r="IM224">
            <v>0</v>
          </cell>
          <cell r="IO224">
            <v>0</v>
          </cell>
          <cell r="IP224">
            <v>0</v>
          </cell>
          <cell r="IQ224">
            <v>0</v>
          </cell>
          <cell r="IR224">
            <v>0</v>
          </cell>
          <cell r="IS224">
            <v>0</v>
          </cell>
          <cell r="IT224">
            <v>1</v>
          </cell>
          <cell r="IU224">
            <v>0</v>
          </cell>
          <cell r="IW224">
            <v>0</v>
          </cell>
          <cell r="IX224">
            <v>0</v>
          </cell>
          <cell r="IY224">
            <v>0</v>
          </cell>
          <cell r="IZ224">
            <v>0</v>
          </cell>
          <cell r="JA224">
            <v>0</v>
          </cell>
          <cell r="JB224">
            <v>1</v>
          </cell>
          <cell r="JC224">
            <v>0</v>
          </cell>
          <cell r="JE224">
            <v>1</v>
          </cell>
          <cell r="JF224">
            <v>0</v>
          </cell>
          <cell r="JG224">
            <v>0</v>
          </cell>
          <cell r="JH224">
            <v>0</v>
          </cell>
          <cell r="JI224">
            <v>0</v>
          </cell>
          <cell r="JJ224">
            <v>0</v>
          </cell>
          <cell r="JK224">
            <v>0</v>
          </cell>
          <cell r="JL224">
            <v>0</v>
          </cell>
          <cell r="JO224" t="str">
            <v>Pas d’école primaire fonctionnelle</v>
          </cell>
          <cell r="KD224">
            <v>1</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V224">
            <v>1</v>
          </cell>
          <cell r="KW224">
            <v>0</v>
          </cell>
          <cell r="KX224">
            <v>0</v>
          </cell>
          <cell r="KY224">
            <v>1</v>
          </cell>
          <cell r="KZ224">
            <v>0</v>
          </cell>
          <cell r="LA224">
            <v>0</v>
          </cell>
          <cell r="LD224">
            <v>0</v>
          </cell>
          <cell r="LE224">
            <v>0</v>
          </cell>
          <cell r="LG224">
            <v>0</v>
          </cell>
          <cell r="LH224">
            <v>0</v>
          </cell>
          <cell r="LI224">
            <v>0</v>
          </cell>
          <cell r="LJ224">
            <v>0</v>
          </cell>
          <cell r="LK224">
            <v>0</v>
          </cell>
          <cell r="LL224">
            <v>0</v>
          </cell>
          <cell r="LM224">
            <v>0</v>
          </cell>
          <cell r="LN224">
            <v>0</v>
          </cell>
          <cell r="LQ224">
            <v>0</v>
          </cell>
          <cell r="LR224">
            <v>0</v>
          </cell>
          <cell r="LS224">
            <v>0</v>
          </cell>
          <cell r="LT224">
            <v>0</v>
          </cell>
          <cell r="LU224">
            <v>0</v>
          </cell>
          <cell r="LV224">
            <v>0</v>
          </cell>
          <cell r="LW224">
            <v>0</v>
          </cell>
          <cell r="LX224">
            <v>0</v>
          </cell>
          <cell r="LY224">
            <v>0</v>
          </cell>
          <cell r="LZ224">
            <v>0</v>
          </cell>
          <cell r="MA224">
            <v>1</v>
          </cell>
          <cell r="MB224">
            <v>0</v>
          </cell>
          <cell r="MC224">
            <v>0</v>
          </cell>
          <cell r="MD224">
            <v>0</v>
          </cell>
          <cell r="MG224">
            <v>0</v>
          </cell>
          <cell r="MH224">
            <v>0</v>
          </cell>
          <cell r="MI224">
            <v>0</v>
          </cell>
          <cell r="MJ224">
            <v>0</v>
          </cell>
          <cell r="MK224">
            <v>0</v>
          </cell>
          <cell r="ML224">
            <v>0</v>
          </cell>
          <cell r="MM224">
            <v>0</v>
          </cell>
          <cell r="MN224">
            <v>0</v>
          </cell>
          <cell r="MO224">
            <v>0</v>
          </cell>
          <cell r="MP224">
            <v>0</v>
          </cell>
          <cell r="MQ224">
            <v>0</v>
          </cell>
          <cell r="MR224">
            <v>1</v>
          </cell>
          <cell r="MS224">
            <v>0</v>
          </cell>
          <cell r="MT224">
            <v>0</v>
          </cell>
          <cell r="MU224">
            <v>0</v>
          </cell>
          <cell r="NH224">
            <v>1</v>
          </cell>
          <cell r="NN224">
            <v>3.6</v>
          </cell>
          <cell r="QR224">
            <v>4</v>
          </cell>
          <cell r="QS224">
            <v>30</v>
          </cell>
        </row>
        <row r="225">
          <cell r="F225" t="str">
            <v>Oui</v>
          </cell>
          <cell r="I225">
            <v>0</v>
          </cell>
          <cell r="AM225">
            <v>45200</v>
          </cell>
          <cell r="AN225" t="str">
            <v>Oui</v>
          </cell>
          <cell r="AQ225" t="str">
            <v>Déplacé interne</v>
          </cell>
          <cell r="BE225">
            <v>0</v>
          </cell>
          <cell r="BF225">
            <v>0</v>
          </cell>
          <cell r="BH225">
            <v>0</v>
          </cell>
          <cell r="BI225">
            <v>2</v>
          </cell>
          <cell r="BK225">
            <v>0</v>
          </cell>
          <cell r="BL225">
            <v>0</v>
          </cell>
          <cell r="BN225">
            <v>1</v>
          </cell>
          <cell r="BO225">
            <v>1</v>
          </cell>
          <cell r="BQ225">
            <v>0</v>
          </cell>
          <cell r="BR225">
            <v>0</v>
          </cell>
          <cell r="CC225">
            <v>4</v>
          </cell>
          <cell r="CF225">
            <v>4</v>
          </cell>
          <cell r="DE225" t="str">
            <v>Travail journalier</v>
          </cell>
          <cell r="DG225" t="str">
            <v>Non</v>
          </cell>
          <cell r="DI225" t="str">
            <v>Non</v>
          </cell>
          <cell r="DJ225" t="str">
            <v>Le marché n'est pas situé à distance de marche / est trop loin</v>
          </cell>
          <cell r="DL225" t="str">
            <v>Non</v>
          </cell>
          <cell r="DO225">
            <v>0</v>
          </cell>
          <cell r="DP225">
            <v>0</v>
          </cell>
          <cell r="DQ225">
            <v>1</v>
          </cell>
          <cell r="DR225">
            <v>0</v>
          </cell>
          <cell r="DS225">
            <v>0</v>
          </cell>
          <cell r="DT225">
            <v>0</v>
          </cell>
          <cell r="DU225">
            <v>0</v>
          </cell>
          <cell r="DV225">
            <v>0</v>
          </cell>
          <cell r="DW225">
            <v>0</v>
          </cell>
          <cell r="DX225">
            <v>0</v>
          </cell>
          <cell r="DY225">
            <v>1</v>
          </cell>
          <cell r="DZ225">
            <v>0</v>
          </cell>
          <cell r="EA225">
            <v>0</v>
          </cell>
          <cell r="EB225">
            <v>0</v>
          </cell>
          <cell r="EC225">
            <v>0</v>
          </cell>
          <cell r="ED225">
            <v>0</v>
          </cell>
          <cell r="EF225">
            <v>0</v>
          </cell>
          <cell r="EI225">
            <v>1</v>
          </cell>
          <cell r="EJ225">
            <v>1</v>
          </cell>
          <cell r="FP225" t="str">
            <v>En famille d'accueil</v>
          </cell>
          <cell r="FR225" t="str">
            <v>Maison (construction non-durable délabrée)</v>
          </cell>
          <cell r="FU225" t="str">
            <v>Oui</v>
          </cell>
          <cell r="GE225" t="str">
            <v>Non</v>
          </cell>
          <cell r="GH225" t="str">
            <v>Eau de surface (p.ex. rivière, barrage, lac, mare, courant, canal, système d’irrigation, etc.)</v>
          </cell>
          <cell r="GK225" t="str">
            <v>Oui</v>
          </cell>
          <cell r="GL225" t="str">
            <v>Oui</v>
          </cell>
          <cell r="GM225" t="str">
            <v>Oui</v>
          </cell>
          <cell r="GN225" t="str">
            <v>Oui</v>
          </cell>
          <cell r="GO225" t="str">
            <v>Moins de 30 minutes</v>
          </cell>
          <cell r="GQ225">
            <v>0</v>
          </cell>
          <cell r="GR225">
            <v>0</v>
          </cell>
          <cell r="GS225">
            <v>1</v>
          </cell>
          <cell r="GT225">
            <v>0</v>
          </cell>
          <cell r="GU225">
            <v>0</v>
          </cell>
          <cell r="GV225">
            <v>0</v>
          </cell>
          <cell r="GW225">
            <v>0</v>
          </cell>
          <cell r="GX225">
            <v>0</v>
          </cell>
          <cell r="GY225">
            <v>0</v>
          </cell>
          <cell r="GZ225">
            <v>0</v>
          </cell>
          <cell r="HA225">
            <v>0</v>
          </cell>
          <cell r="HB225">
            <v>0</v>
          </cell>
          <cell r="HM225" t="str">
            <v>Non</v>
          </cell>
          <cell r="HO225" t="str">
            <v>Pas d'installation sanitaire/défécation à l'air libre</v>
          </cell>
          <cell r="HU225" t="str">
            <v>Structure de santé (centre, clinique, hôpital, etc.)</v>
          </cell>
          <cell r="HW225" t="str">
            <v>Structure de santé (centre, clinique, hôpital, etc.)</v>
          </cell>
          <cell r="HY225" t="str">
            <v>Moins de 1 heure</v>
          </cell>
          <cell r="HZ225" t="str">
            <v>Non</v>
          </cell>
          <cell r="IB225" t="str">
            <v>Non</v>
          </cell>
          <cell r="IC225" t="str">
            <v>Oui</v>
          </cell>
          <cell r="ID225" t="str">
            <v>Oui</v>
          </cell>
          <cell r="IG225" t="str">
            <v>Non</v>
          </cell>
          <cell r="II225" t="str">
            <v>Non</v>
          </cell>
          <cell r="IO225">
            <v>0</v>
          </cell>
          <cell r="IP225">
            <v>0</v>
          </cell>
          <cell r="IQ225">
            <v>0</v>
          </cell>
          <cell r="IR225">
            <v>0</v>
          </cell>
          <cell r="IS225">
            <v>0</v>
          </cell>
          <cell r="IT225">
            <v>1</v>
          </cell>
          <cell r="IU225">
            <v>0</v>
          </cell>
          <cell r="IW225">
            <v>0</v>
          </cell>
          <cell r="IX225">
            <v>0</v>
          </cell>
          <cell r="IY225">
            <v>0</v>
          </cell>
          <cell r="IZ225">
            <v>0</v>
          </cell>
          <cell r="JA225">
            <v>0</v>
          </cell>
          <cell r="JB225">
            <v>1</v>
          </cell>
          <cell r="JC225">
            <v>0</v>
          </cell>
          <cell r="JE225">
            <v>1</v>
          </cell>
          <cell r="JF225">
            <v>0</v>
          </cell>
          <cell r="JG225">
            <v>0</v>
          </cell>
          <cell r="JH225">
            <v>0</v>
          </cell>
          <cell r="JI225">
            <v>0</v>
          </cell>
          <cell r="JJ225">
            <v>0</v>
          </cell>
          <cell r="JK225">
            <v>0</v>
          </cell>
          <cell r="JL225">
            <v>0</v>
          </cell>
          <cell r="JO225" t="str">
            <v>Pas d’école primaire fonctionnelle</v>
          </cell>
          <cell r="KD225">
            <v>1</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V225">
            <v>1</v>
          </cell>
          <cell r="KW225">
            <v>0</v>
          </cell>
          <cell r="KX225">
            <v>0</v>
          </cell>
          <cell r="KY225">
            <v>1</v>
          </cell>
          <cell r="KZ225">
            <v>0</v>
          </cell>
          <cell r="LA225">
            <v>0</v>
          </cell>
          <cell r="LD225">
            <v>0</v>
          </cell>
          <cell r="LE225">
            <v>0</v>
          </cell>
          <cell r="LG225">
            <v>0</v>
          </cell>
          <cell r="LH225">
            <v>0</v>
          </cell>
          <cell r="LI225">
            <v>0</v>
          </cell>
          <cell r="LJ225">
            <v>0</v>
          </cell>
          <cell r="LK225">
            <v>0</v>
          </cell>
          <cell r="LL225">
            <v>0</v>
          </cell>
          <cell r="LM225">
            <v>0</v>
          </cell>
          <cell r="LN225">
            <v>0</v>
          </cell>
          <cell r="LQ225">
            <v>0</v>
          </cell>
          <cell r="LR225">
            <v>0</v>
          </cell>
          <cell r="LS225">
            <v>0</v>
          </cell>
          <cell r="LT225">
            <v>0</v>
          </cell>
          <cell r="LU225">
            <v>0</v>
          </cell>
          <cell r="LV225">
            <v>0</v>
          </cell>
          <cell r="LW225">
            <v>0</v>
          </cell>
          <cell r="LX225">
            <v>0</v>
          </cell>
          <cell r="LY225">
            <v>0</v>
          </cell>
          <cell r="LZ225">
            <v>0</v>
          </cell>
          <cell r="MA225">
            <v>1</v>
          </cell>
          <cell r="MB225">
            <v>0</v>
          </cell>
          <cell r="MC225">
            <v>0</v>
          </cell>
          <cell r="MD225">
            <v>0</v>
          </cell>
          <cell r="MG225">
            <v>0</v>
          </cell>
          <cell r="MH225">
            <v>0</v>
          </cell>
          <cell r="MI225">
            <v>0</v>
          </cell>
          <cell r="MJ225">
            <v>0</v>
          </cell>
          <cell r="MK225">
            <v>0</v>
          </cell>
          <cell r="ML225">
            <v>0</v>
          </cell>
          <cell r="MM225">
            <v>0</v>
          </cell>
          <cell r="MN225">
            <v>0</v>
          </cell>
          <cell r="MO225">
            <v>0</v>
          </cell>
          <cell r="MP225">
            <v>0</v>
          </cell>
          <cell r="MQ225">
            <v>0</v>
          </cell>
          <cell r="MR225">
            <v>1</v>
          </cell>
          <cell r="MS225">
            <v>0</v>
          </cell>
          <cell r="MT225">
            <v>0</v>
          </cell>
          <cell r="MU225">
            <v>0</v>
          </cell>
          <cell r="NH225">
            <v>1</v>
          </cell>
          <cell r="NN225">
            <v>4.7</v>
          </cell>
          <cell r="QR225">
            <v>6</v>
          </cell>
          <cell r="QS225">
            <v>23</v>
          </cell>
        </row>
        <row r="226">
          <cell r="F226" t="str">
            <v>Oui</v>
          </cell>
          <cell r="I226">
            <v>0</v>
          </cell>
          <cell r="AM226">
            <v>45200</v>
          </cell>
          <cell r="AN226" t="str">
            <v>Oui</v>
          </cell>
          <cell r="AQ226" t="str">
            <v>Déplacé interne</v>
          </cell>
          <cell r="BE226">
            <v>0</v>
          </cell>
          <cell r="BF226">
            <v>0</v>
          </cell>
          <cell r="BH226">
            <v>0</v>
          </cell>
          <cell r="BI226">
            <v>0</v>
          </cell>
          <cell r="BK226">
            <v>2</v>
          </cell>
          <cell r="BL226">
            <v>2</v>
          </cell>
          <cell r="BN226">
            <v>0</v>
          </cell>
          <cell r="BO226">
            <v>1</v>
          </cell>
          <cell r="BQ226">
            <v>0</v>
          </cell>
          <cell r="BR226">
            <v>0</v>
          </cell>
          <cell r="CC226">
            <v>5</v>
          </cell>
          <cell r="CF226">
            <v>5</v>
          </cell>
          <cell r="DE226" t="str">
            <v>Travail journalier</v>
          </cell>
          <cell r="DG226" t="str">
            <v>Oui</v>
          </cell>
          <cell r="DI226" t="str">
            <v>Non</v>
          </cell>
          <cell r="DJ226" t="str">
            <v>Le marché n'est pas situé à distance de marche / est trop loin</v>
          </cell>
          <cell r="DL226" t="str">
            <v>Non</v>
          </cell>
          <cell r="DO226">
            <v>0</v>
          </cell>
          <cell r="DP226">
            <v>0</v>
          </cell>
          <cell r="DQ226">
            <v>0</v>
          </cell>
          <cell r="DR226">
            <v>0</v>
          </cell>
          <cell r="DS226">
            <v>0</v>
          </cell>
          <cell r="DT226">
            <v>0</v>
          </cell>
          <cell r="DU226">
            <v>0</v>
          </cell>
          <cell r="DV226">
            <v>0</v>
          </cell>
          <cell r="DW226">
            <v>0</v>
          </cell>
          <cell r="DX226">
            <v>0</v>
          </cell>
          <cell r="DY226">
            <v>1</v>
          </cell>
          <cell r="DZ226">
            <v>0</v>
          </cell>
          <cell r="EA226">
            <v>0</v>
          </cell>
          <cell r="EB226">
            <v>0</v>
          </cell>
          <cell r="EC226">
            <v>0</v>
          </cell>
          <cell r="ED226">
            <v>0</v>
          </cell>
          <cell r="EF226">
            <v>0</v>
          </cell>
          <cell r="EI226">
            <v>2</v>
          </cell>
          <cell r="EJ226">
            <v>2</v>
          </cell>
          <cell r="EK226">
            <v>2</v>
          </cell>
          <cell r="EL226">
            <v>2</v>
          </cell>
          <cell r="FP226" t="str">
            <v>En famille d'accueil</v>
          </cell>
          <cell r="FR226" t="str">
            <v>Maison (construction non-durable délabrée)</v>
          </cell>
          <cell r="FU226" t="str">
            <v>Oui</v>
          </cell>
          <cell r="GE226" t="str">
            <v>Non</v>
          </cell>
          <cell r="GH226" t="str">
            <v>Eau de surface (p.ex. rivière, barrage, lac, mare, courant, canal, système d’irrigation, etc.)</v>
          </cell>
          <cell r="GK226" t="str">
            <v>Oui</v>
          </cell>
          <cell r="GL226" t="str">
            <v>Oui</v>
          </cell>
          <cell r="GM226" t="str">
            <v>Oui</v>
          </cell>
          <cell r="GN226" t="str">
            <v>Oui</v>
          </cell>
          <cell r="GO226" t="str">
            <v>Moins de 30 minutes</v>
          </cell>
          <cell r="GQ226">
            <v>0</v>
          </cell>
          <cell r="GR226">
            <v>0</v>
          </cell>
          <cell r="GS226">
            <v>1</v>
          </cell>
          <cell r="GT226">
            <v>0</v>
          </cell>
          <cell r="GU226">
            <v>0</v>
          </cell>
          <cell r="GV226">
            <v>0</v>
          </cell>
          <cell r="GW226">
            <v>0</v>
          </cell>
          <cell r="GX226">
            <v>0</v>
          </cell>
          <cell r="GY226">
            <v>0</v>
          </cell>
          <cell r="GZ226">
            <v>0</v>
          </cell>
          <cell r="HA226">
            <v>0</v>
          </cell>
          <cell r="HB226">
            <v>0</v>
          </cell>
          <cell r="HM226" t="str">
            <v>Non</v>
          </cell>
          <cell r="HO226" t="str">
            <v>Pas d'installation sanitaire/défécation à l'air libre</v>
          </cell>
          <cell r="HU226" t="str">
            <v>Structure de santé (centre, clinique, hôpital, etc.)</v>
          </cell>
          <cell r="HW226" t="str">
            <v>Structure de santé (centre, clinique, hôpital, etc.)</v>
          </cell>
          <cell r="HY226" t="str">
            <v>Entre 1 heure et 2 heures</v>
          </cell>
          <cell r="HZ226" t="str">
            <v>Non</v>
          </cell>
          <cell r="IG226" t="str">
            <v>Non</v>
          </cell>
          <cell r="II226" t="str">
            <v>Non</v>
          </cell>
          <cell r="IO226">
            <v>0</v>
          </cell>
          <cell r="IP226">
            <v>0</v>
          </cell>
          <cell r="IQ226">
            <v>0</v>
          </cell>
          <cell r="IR226">
            <v>0</v>
          </cell>
          <cell r="IS226">
            <v>0</v>
          </cell>
          <cell r="IT226">
            <v>1</v>
          </cell>
          <cell r="IU226">
            <v>0</v>
          </cell>
          <cell r="IW226">
            <v>0</v>
          </cell>
          <cell r="IX226">
            <v>0</v>
          </cell>
          <cell r="IY226">
            <v>0</v>
          </cell>
          <cell r="IZ226">
            <v>0</v>
          </cell>
          <cell r="JA226">
            <v>0</v>
          </cell>
          <cell r="JB226">
            <v>1</v>
          </cell>
          <cell r="JC226">
            <v>0</v>
          </cell>
          <cell r="JE226">
            <v>1</v>
          </cell>
          <cell r="JF226">
            <v>0</v>
          </cell>
          <cell r="JG226">
            <v>0</v>
          </cell>
          <cell r="JH226">
            <v>0</v>
          </cell>
          <cell r="JI226">
            <v>0</v>
          </cell>
          <cell r="JJ226">
            <v>0</v>
          </cell>
          <cell r="JK226">
            <v>0</v>
          </cell>
          <cell r="JL226">
            <v>0</v>
          </cell>
          <cell r="JO226" t="str">
            <v>Pas d’école primaire fonctionnelle</v>
          </cell>
          <cell r="KD226">
            <v>1</v>
          </cell>
          <cell r="KE226">
            <v>0</v>
          </cell>
          <cell r="KF226">
            <v>0</v>
          </cell>
          <cell r="KG226">
            <v>0</v>
          </cell>
          <cell r="KH226">
            <v>0</v>
          </cell>
          <cell r="KI226">
            <v>0</v>
          </cell>
          <cell r="KJ226">
            <v>0</v>
          </cell>
          <cell r="KK226">
            <v>0</v>
          </cell>
          <cell r="KL226">
            <v>0</v>
          </cell>
          <cell r="KM226">
            <v>0</v>
          </cell>
          <cell r="KN226">
            <v>0</v>
          </cell>
          <cell r="KO226">
            <v>0</v>
          </cell>
          <cell r="KP226">
            <v>0</v>
          </cell>
          <cell r="KQ226">
            <v>0</v>
          </cell>
          <cell r="KR226">
            <v>0</v>
          </cell>
          <cell r="KS226">
            <v>0</v>
          </cell>
          <cell r="KV226">
            <v>0</v>
          </cell>
          <cell r="KW226">
            <v>0</v>
          </cell>
          <cell r="KX226">
            <v>1</v>
          </cell>
          <cell r="KY226">
            <v>1</v>
          </cell>
          <cell r="KZ226">
            <v>0</v>
          </cell>
          <cell r="LA226">
            <v>0</v>
          </cell>
          <cell r="LD226">
            <v>0</v>
          </cell>
          <cell r="LE226">
            <v>0</v>
          </cell>
          <cell r="LG226">
            <v>0</v>
          </cell>
          <cell r="LH226">
            <v>0</v>
          </cell>
          <cell r="LI226">
            <v>0</v>
          </cell>
          <cell r="LJ226">
            <v>0</v>
          </cell>
          <cell r="LK226">
            <v>0</v>
          </cell>
          <cell r="LL226">
            <v>0</v>
          </cell>
          <cell r="LM226">
            <v>0</v>
          </cell>
          <cell r="LN226">
            <v>0</v>
          </cell>
          <cell r="LQ226">
            <v>0</v>
          </cell>
          <cell r="LR226">
            <v>0</v>
          </cell>
          <cell r="LS226">
            <v>0</v>
          </cell>
          <cell r="LT226">
            <v>0</v>
          </cell>
          <cell r="LU226">
            <v>0</v>
          </cell>
          <cell r="LV226">
            <v>0</v>
          </cell>
          <cell r="LW226">
            <v>0</v>
          </cell>
          <cell r="LX226">
            <v>0</v>
          </cell>
          <cell r="LY226">
            <v>0</v>
          </cell>
          <cell r="LZ226">
            <v>0</v>
          </cell>
          <cell r="MA226">
            <v>1</v>
          </cell>
          <cell r="MB226">
            <v>0</v>
          </cell>
          <cell r="MC226">
            <v>0</v>
          </cell>
          <cell r="MD226">
            <v>0</v>
          </cell>
          <cell r="MG226">
            <v>0</v>
          </cell>
          <cell r="MH226">
            <v>0</v>
          </cell>
          <cell r="MI226">
            <v>0</v>
          </cell>
          <cell r="MJ226">
            <v>0</v>
          </cell>
          <cell r="MK226">
            <v>0</v>
          </cell>
          <cell r="ML226">
            <v>0</v>
          </cell>
          <cell r="MM226">
            <v>0</v>
          </cell>
          <cell r="MN226">
            <v>0</v>
          </cell>
          <cell r="MO226">
            <v>0</v>
          </cell>
          <cell r="MP226">
            <v>0</v>
          </cell>
          <cell r="MQ226">
            <v>0</v>
          </cell>
          <cell r="MR226">
            <v>1</v>
          </cell>
          <cell r="MS226">
            <v>0</v>
          </cell>
          <cell r="MT226">
            <v>0</v>
          </cell>
          <cell r="MU226">
            <v>0</v>
          </cell>
          <cell r="NH226">
            <v>1</v>
          </cell>
          <cell r="NN226">
            <v>1.7</v>
          </cell>
          <cell r="QR226">
            <v>11</v>
          </cell>
          <cell r="QS226">
            <v>27</v>
          </cell>
        </row>
        <row r="227">
          <cell r="F227" t="str">
            <v>Oui</v>
          </cell>
          <cell r="I227">
            <v>0</v>
          </cell>
          <cell r="AM227">
            <v>45200</v>
          </cell>
          <cell r="AN227" t="str">
            <v>Oui</v>
          </cell>
          <cell r="AQ227" t="str">
            <v>Déplacé interne</v>
          </cell>
          <cell r="BE227">
            <v>0</v>
          </cell>
          <cell r="BF227">
            <v>0</v>
          </cell>
          <cell r="BH227">
            <v>1</v>
          </cell>
          <cell r="BI227">
            <v>0</v>
          </cell>
          <cell r="BK227">
            <v>0</v>
          </cell>
          <cell r="BL227">
            <v>0</v>
          </cell>
          <cell r="BN227">
            <v>1</v>
          </cell>
          <cell r="BO227">
            <v>1</v>
          </cell>
          <cell r="BQ227">
            <v>0</v>
          </cell>
          <cell r="BR227">
            <v>0</v>
          </cell>
          <cell r="CC227">
            <v>3</v>
          </cell>
          <cell r="CF227">
            <v>3</v>
          </cell>
          <cell r="DE227" t="str">
            <v>Travail journalier</v>
          </cell>
          <cell r="DG227" t="str">
            <v>Non</v>
          </cell>
          <cell r="DI227" t="str">
            <v>Non</v>
          </cell>
          <cell r="DJ227" t="str">
            <v>Le marché n'est pas situé à distance de marche / est trop loin</v>
          </cell>
          <cell r="DL227" t="str">
            <v>Non</v>
          </cell>
          <cell r="DO227">
            <v>0</v>
          </cell>
          <cell r="DP227">
            <v>0</v>
          </cell>
          <cell r="DQ227">
            <v>0</v>
          </cell>
          <cell r="DR227">
            <v>0</v>
          </cell>
          <cell r="DS227">
            <v>0</v>
          </cell>
          <cell r="DT227">
            <v>0</v>
          </cell>
          <cell r="DU227">
            <v>0</v>
          </cell>
          <cell r="DV227">
            <v>0</v>
          </cell>
          <cell r="DW227">
            <v>0</v>
          </cell>
          <cell r="DX227">
            <v>0</v>
          </cell>
          <cell r="DY227">
            <v>1</v>
          </cell>
          <cell r="DZ227">
            <v>0</v>
          </cell>
          <cell r="EA227">
            <v>0</v>
          </cell>
          <cell r="EB227">
            <v>0</v>
          </cell>
          <cell r="EC227">
            <v>0</v>
          </cell>
          <cell r="ED227">
            <v>0</v>
          </cell>
          <cell r="EF227">
            <v>0</v>
          </cell>
          <cell r="EI227">
            <v>1</v>
          </cell>
          <cell r="EJ227">
            <v>1</v>
          </cell>
          <cell r="FP227" t="str">
            <v>En famille d'accueil</v>
          </cell>
          <cell r="FR227" t="str">
            <v>Maison (construction non-durable délabrée)</v>
          </cell>
          <cell r="FU227" t="str">
            <v>Oui</v>
          </cell>
          <cell r="GE227" t="str">
            <v>Non</v>
          </cell>
          <cell r="GH227" t="str">
            <v>Source non-améliorée (c'est à dire non-protégée de l'extérieur, p.ex. puits creusé non-couvert/traditionnel, source naturelle non-aménagée, etc.)</v>
          </cell>
          <cell r="GK227" t="str">
            <v>Oui</v>
          </cell>
          <cell r="GL227" t="str">
            <v>Oui</v>
          </cell>
          <cell r="GM227" t="str">
            <v>Oui</v>
          </cell>
          <cell r="GN227" t="str">
            <v>Oui</v>
          </cell>
          <cell r="GO227" t="str">
            <v>Moins de 30 minutes</v>
          </cell>
          <cell r="GQ227">
            <v>0</v>
          </cell>
          <cell r="GR227">
            <v>0</v>
          </cell>
          <cell r="GS227">
            <v>1</v>
          </cell>
          <cell r="GT227">
            <v>0</v>
          </cell>
          <cell r="GU227">
            <v>0</v>
          </cell>
          <cell r="GV227">
            <v>0</v>
          </cell>
          <cell r="GW227">
            <v>0</v>
          </cell>
          <cell r="GX227">
            <v>0</v>
          </cell>
          <cell r="GY227">
            <v>0</v>
          </cell>
          <cell r="GZ227">
            <v>1</v>
          </cell>
          <cell r="HA227">
            <v>0</v>
          </cell>
          <cell r="HB227">
            <v>0</v>
          </cell>
          <cell r="HM227" t="str">
            <v>Non</v>
          </cell>
          <cell r="HO227" t="str">
            <v>Pas d'installation sanitaire/défécation à l'air libre</v>
          </cell>
          <cell r="HU227" t="str">
            <v>Guérisseur traditionnel / religieux</v>
          </cell>
          <cell r="HW227" t="str">
            <v>Guérisseur traditionnel / religieux</v>
          </cell>
          <cell r="HY227" t="str">
            <v>Plus d’une demi-journée / pas de centre de santé disponible</v>
          </cell>
          <cell r="HZ227" t="str">
            <v>Non</v>
          </cell>
          <cell r="IB227" t="str">
            <v>Oui</v>
          </cell>
          <cell r="IC227" t="str">
            <v>Oui</v>
          </cell>
          <cell r="ID227" t="str">
            <v>Oui</v>
          </cell>
          <cell r="IG227" t="str">
            <v>Oui</v>
          </cell>
          <cell r="II227" t="str">
            <v>Non</v>
          </cell>
          <cell r="IO227">
            <v>1</v>
          </cell>
          <cell r="IP227">
            <v>0</v>
          </cell>
          <cell r="IQ227">
            <v>0</v>
          </cell>
          <cell r="IR227">
            <v>0</v>
          </cell>
          <cell r="IS227">
            <v>0</v>
          </cell>
          <cell r="IT227">
            <v>0</v>
          </cell>
          <cell r="IU227">
            <v>0</v>
          </cell>
          <cell r="IW227">
            <v>0</v>
          </cell>
          <cell r="IX227">
            <v>0</v>
          </cell>
          <cell r="IY227">
            <v>0</v>
          </cell>
          <cell r="IZ227">
            <v>0</v>
          </cell>
          <cell r="JA227">
            <v>0</v>
          </cell>
          <cell r="JB227">
            <v>1</v>
          </cell>
          <cell r="JC227">
            <v>0</v>
          </cell>
          <cell r="JE227">
            <v>1</v>
          </cell>
          <cell r="JF227">
            <v>0</v>
          </cell>
          <cell r="JG227">
            <v>0</v>
          </cell>
          <cell r="JH227">
            <v>0</v>
          </cell>
          <cell r="JI227">
            <v>0</v>
          </cell>
          <cell r="JJ227">
            <v>0</v>
          </cell>
          <cell r="JK227">
            <v>0</v>
          </cell>
          <cell r="JL227">
            <v>0</v>
          </cell>
          <cell r="JO227" t="str">
            <v>Pas d’école primaire fonctionnelle</v>
          </cell>
          <cell r="KD227">
            <v>1</v>
          </cell>
          <cell r="KE227">
            <v>0</v>
          </cell>
          <cell r="KF227">
            <v>0</v>
          </cell>
          <cell r="KG227">
            <v>0</v>
          </cell>
          <cell r="KH227">
            <v>0</v>
          </cell>
          <cell r="KI227">
            <v>0</v>
          </cell>
          <cell r="KJ227">
            <v>0</v>
          </cell>
          <cell r="KK227">
            <v>0</v>
          </cell>
          <cell r="KL227">
            <v>0</v>
          </cell>
          <cell r="KM227">
            <v>0</v>
          </cell>
          <cell r="KN227">
            <v>0</v>
          </cell>
          <cell r="KO227">
            <v>0</v>
          </cell>
          <cell r="KP227">
            <v>0</v>
          </cell>
          <cell r="KQ227">
            <v>0</v>
          </cell>
          <cell r="KR227">
            <v>0</v>
          </cell>
          <cell r="KS227">
            <v>0</v>
          </cell>
          <cell r="KV227">
            <v>1</v>
          </cell>
          <cell r="KW227">
            <v>0</v>
          </cell>
          <cell r="KX227">
            <v>0</v>
          </cell>
          <cell r="KY227">
            <v>0</v>
          </cell>
          <cell r="KZ227">
            <v>0</v>
          </cell>
          <cell r="LA227">
            <v>0</v>
          </cell>
          <cell r="LD227">
            <v>0</v>
          </cell>
          <cell r="LE227">
            <v>0</v>
          </cell>
          <cell r="LG227">
            <v>0</v>
          </cell>
          <cell r="LH227">
            <v>0</v>
          </cell>
          <cell r="LI227">
            <v>0</v>
          </cell>
          <cell r="LJ227">
            <v>0</v>
          </cell>
          <cell r="LK227">
            <v>0</v>
          </cell>
          <cell r="LL227">
            <v>0</v>
          </cell>
          <cell r="LM227">
            <v>0</v>
          </cell>
          <cell r="LN227">
            <v>0</v>
          </cell>
          <cell r="LQ227">
            <v>0</v>
          </cell>
          <cell r="LR227">
            <v>0</v>
          </cell>
          <cell r="LS227">
            <v>0</v>
          </cell>
          <cell r="LT227">
            <v>0</v>
          </cell>
          <cell r="LU227">
            <v>0</v>
          </cell>
          <cell r="LV227">
            <v>0</v>
          </cell>
          <cell r="LW227">
            <v>0</v>
          </cell>
          <cell r="LX227">
            <v>0</v>
          </cell>
          <cell r="LY227">
            <v>0</v>
          </cell>
          <cell r="LZ227">
            <v>0</v>
          </cell>
          <cell r="MA227">
            <v>1</v>
          </cell>
          <cell r="MB227">
            <v>0</v>
          </cell>
          <cell r="MC227">
            <v>0</v>
          </cell>
          <cell r="MD227">
            <v>0</v>
          </cell>
          <cell r="MG227">
            <v>0</v>
          </cell>
          <cell r="MH227">
            <v>0</v>
          </cell>
          <cell r="MI227">
            <v>0</v>
          </cell>
          <cell r="MJ227">
            <v>0</v>
          </cell>
          <cell r="MK227">
            <v>0</v>
          </cell>
          <cell r="ML227">
            <v>0</v>
          </cell>
          <cell r="MM227">
            <v>0</v>
          </cell>
          <cell r="MN227">
            <v>0</v>
          </cell>
          <cell r="MO227">
            <v>0</v>
          </cell>
          <cell r="MP227">
            <v>0</v>
          </cell>
          <cell r="MQ227">
            <v>0</v>
          </cell>
          <cell r="MR227">
            <v>1</v>
          </cell>
          <cell r="MS227">
            <v>0</v>
          </cell>
          <cell r="MT227">
            <v>0</v>
          </cell>
          <cell r="MU227">
            <v>0</v>
          </cell>
          <cell r="NH227">
            <v>1</v>
          </cell>
          <cell r="NN227">
            <v>2.4</v>
          </cell>
          <cell r="QR227">
            <v>10</v>
          </cell>
          <cell r="QS227">
            <v>28</v>
          </cell>
        </row>
        <row r="228">
          <cell r="F228" t="str">
            <v>Oui</v>
          </cell>
          <cell r="I228">
            <v>0</v>
          </cell>
          <cell r="AM228">
            <v>45200</v>
          </cell>
          <cell r="AN228" t="str">
            <v>Oui</v>
          </cell>
          <cell r="AQ228" t="str">
            <v>Déplacé interne</v>
          </cell>
          <cell r="BE228">
            <v>0</v>
          </cell>
          <cell r="BF228">
            <v>0</v>
          </cell>
          <cell r="BH228">
            <v>1</v>
          </cell>
          <cell r="BI228">
            <v>2</v>
          </cell>
          <cell r="BK228">
            <v>0</v>
          </cell>
          <cell r="BL228">
            <v>0</v>
          </cell>
          <cell r="BN228">
            <v>1</v>
          </cell>
          <cell r="BO228">
            <v>1</v>
          </cell>
          <cell r="BQ228">
            <v>0</v>
          </cell>
          <cell r="BR228">
            <v>0</v>
          </cell>
          <cell r="CC228">
            <v>5</v>
          </cell>
          <cell r="CF228">
            <v>5</v>
          </cell>
          <cell r="DE228" t="str">
            <v>Travail journalier</v>
          </cell>
          <cell r="DG228" t="str">
            <v>Non</v>
          </cell>
          <cell r="DI228" t="str">
            <v>Non</v>
          </cell>
          <cell r="DJ228" t="str">
            <v>Le marché n'est pas situé à distance de marche / est trop loin</v>
          </cell>
          <cell r="DL228" t="str">
            <v>Non</v>
          </cell>
          <cell r="DO228">
            <v>0</v>
          </cell>
          <cell r="DP228">
            <v>0</v>
          </cell>
          <cell r="DQ228">
            <v>1</v>
          </cell>
          <cell r="DR228">
            <v>0</v>
          </cell>
          <cell r="DS228">
            <v>0</v>
          </cell>
          <cell r="DT228">
            <v>0</v>
          </cell>
          <cell r="DU228">
            <v>0</v>
          </cell>
          <cell r="DV228">
            <v>0</v>
          </cell>
          <cell r="DW228">
            <v>0</v>
          </cell>
          <cell r="DX228">
            <v>0</v>
          </cell>
          <cell r="DY228">
            <v>1</v>
          </cell>
          <cell r="DZ228">
            <v>0</v>
          </cell>
          <cell r="EA228">
            <v>0</v>
          </cell>
          <cell r="EB228">
            <v>0</v>
          </cell>
          <cell r="EC228">
            <v>0</v>
          </cell>
          <cell r="ED228">
            <v>0</v>
          </cell>
          <cell r="EF228">
            <v>0</v>
          </cell>
          <cell r="EI228">
            <v>2</v>
          </cell>
          <cell r="EJ228">
            <v>2</v>
          </cell>
          <cell r="FP228" t="str">
            <v>En famille d'accueil</v>
          </cell>
          <cell r="FR228" t="str">
            <v>Maison (construction non-durable délabrée)</v>
          </cell>
          <cell r="FU228" t="str">
            <v>Non</v>
          </cell>
          <cell r="GE228" t="str">
            <v>Non</v>
          </cell>
          <cell r="GH228" t="str">
            <v>Source non-améliorée (c'est à dire non-protégée de l'extérieur, p.ex. puits creusé non-couvert/traditionnel, source naturelle non-aménagée, etc.)</v>
          </cell>
          <cell r="GK228" t="str">
            <v>Oui</v>
          </cell>
          <cell r="GL228" t="str">
            <v>Oui</v>
          </cell>
          <cell r="GM228" t="str">
            <v>Oui</v>
          </cell>
          <cell r="GN228" t="str">
            <v>Oui</v>
          </cell>
          <cell r="GO228" t="str">
            <v>Moins de 30 minutes</v>
          </cell>
          <cell r="GQ228">
            <v>0</v>
          </cell>
          <cell r="GR228">
            <v>0</v>
          </cell>
          <cell r="GS228">
            <v>1</v>
          </cell>
          <cell r="GT228">
            <v>0</v>
          </cell>
          <cell r="GU228">
            <v>0</v>
          </cell>
          <cell r="GV228">
            <v>0</v>
          </cell>
          <cell r="GW228">
            <v>0</v>
          </cell>
          <cell r="GX228">
            <v>0</v>
          </cell>
          <cell r="GY228">
            <v>1</v>
          </cell>
          <cell r="GZ228">
            <v>0</v>
          </cell>
          <cell r="HA228">
            <v>0</v>
          </cell>
          <cell r="HB228">
            <v>0</v>
          </cell>
          <cell r="HM228" t="str">
            <v>Non</v>
          </cell>
          <cell r="HO228" t="str">
            <v>Installation sanitaire non-améliorée (c’est-à-dire qui n'empêchent pas le contact extérieur avec les excréments, p.ex. latrine à fosse ouverte/sans dalle, latrines traditionnelles, etc.)</v>
          </cell>
          <cell r="HQ228" t="str">
            <v>Non</v>
          </cell>
          <cell r="HR228" t="str">
            <v>Non</v>
          </cell>
          <cell r="HU228" t="str">
            <v>Structure de santé (centre, clinique, hôpital, etc.)</v>
          </cell>
          <cell r="HW228" t="str">
            <v>Structure de santé (centre, clinique, hôpital, etc.)</v>
          </cell>
          <cell r="HY228" t="str">
            <v>Entre 2 heures et une demi-journée</v>
          </cell>
          <cell r="HZ228" t="str">
            <v>Non</v>
          </cell>
          <cell r="IB228" t="str">
            <v>Non</v>
          </cell>
          <cell r="IC228" t="str">
            <v>Oui</v>
          </cell>
          <cell r="ID228" t="str">
            <v>Oui</v>
          </cell>
          <cell r="IG228" t="str">
            <v>Oui</v>
          </cell>
          <cell r="II228" t="str">
            <v>Non</v>
          </cell>
          <cell r="IO228">
            <v>0</v>
          </cell>
          <cell r="IP228">
            <v>0</v>
          </cell>
          <cell r="IQ228">
            <v>0</v>
          </cell>
          <cell r="IR228">
            <v>0</v>
          </cell>
          <cell r="IS228">
            <v>0</v>
          </cell>
          <cell r="IT228">
            <v>1</v>
          </cell>
          <cell r="IU228">
            <v>0</v>
          </cell>
          <cell r="IW228">
            <v>0</v>
          </cell>
          <cell r="IX228">
            <v>0</v>
          </cell>
          <cell r="IY228">
            <v>0</v>
          </cell>
          <cell r="IZ228">
            <v>0</v>
          </cell>
          <cell r="JA228">
            <v>0</v>
          </cell>
          <cell r="JB228">
            <v>1</v>
          </cell>
          <cell r="JC228">
            <v>0</v>
          </cell>
          <cell r="JE228">
            <v>1</v>
          </cell>
          <cell r="JF228">
            <v>0</v>
          </cell>
          <cell r="JG228">
            <v>0</v>
          </cell>
          <cell r="JH228">
            <v>0</v>
          </cell>
          <cell r="JI228">
            <v>0</v>
          </cell>
          <cell r="JJ228">
            <v>0</v>
          </cell>
          <cell r="JK228">
            <v>0</v>
          </cell>
          <cell r="JL228">
            <v>0</v>
          </cell>
          <cell r="JO228" t="str">
            <v>Pas d’école primaire fonctionnelle</v>
          </cell>
          <cell r="KD228">
            <v>1</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0</v>
          </cell>
          <cell r="KS228">
            <v>0</v>
          </cell>
          <cell r="KV228">
            <v>0</v>
          </cell>
          <cell r="KW228">
            <v>0</v>
          </cell>
          <cell r="KX228">
            <v>0</v>
          </cell>
          <cell r="KY228">
            <v>1</v>
          </cell>
          <cell r="KZ228">
            <v>0</v>
          </cell>
          <cell r="LA228">
            <v>0</v>
          </cell>
          <cell r="LD228">
            <v>0</v>
          </cell>
          <cell r="LE228">
            <v>0</v>
          </cell>
          <cell r="LG228">
            <v>0</v>
          </cell>
          <cell r="LH228">
            <v>0</v>
          </cell>
          <cell r="LI228">
            <v>0</v>
          </cell>
          <cell r="LJ228">
            <v>0</v>
          </cell>
          <cell r="LK228">
            <v>0</v>
          </cell>
          <cell r="LL228">
            <v>0</v>
          </cell>
          <cell r="LM228">
            <v>0</v>
          </cell>
          <cell r="LN228">
            <v>0</v>
          </cell>
          <cell r="LQ228">
            <v>0</v>
          </cell>
          <cell r="LR228">
            <v>0</v>
          </cell>
          <cell r="LS228">
            <v>0</v>
          </cell>
          <cell r="LT228">
            <v>0</v>
          </cell>
          <cell r="LU228">
            <v>0</v>
          </cell>
          <cell r="LV228">
            <v>0</v>
          </cell>
          <cell r="LW228">
            <v>0</v>
          </cell>
          <cell r="LX228">
            <v>1</v>
          </cell>
          <cell r="LY228">
            <v>0</v>
          </cell>
          <cell r="LZ228">
            <v>0</v>
          </cell>
          <cell r="MA228">
            <v>1</v>
          </cell>
          <cell r="MB228">
            <v>0</v>
          </cell>
          <cell r="MC228">
            <v>0</v>
          </cell>
          <cell r="MD228">
            <v>0</v>
          </cell>
          <cell r="MG228">
            <v>0</v>
          </cell>
          <cell r="MH228">
            <v>0</v>
          </cell>
          <cell r="MI228">
            <v>0</v>
          </cell>
          <cell r="MJ228">
            <v>0</v>
          </cell>
          <cell r="MK228">
            <v>0</v>
          </cell>
          <cell r="ML228">
            <v>0</v>
          </cell>
          <cell r="MM228">
            <v>0</v>
          </cell>
          <cell r="MN228">
            <v>0</v>
          </cell>
          <cell r="MO228">
            <v>0</v>
          </cell>
          <cell r="MP228">
            <v>0</v>
          </cell>
          <cell r="MQ228">
            <v>0</v>
          </cell>
          <cell r="MR228">
            <v>1</v>
          </cell>
          <cell r="MS228">
            <v>0</v>
          </cell>
          <cell r="MT228">
            <v>0</v>
          </cell>
          <cell r="MU228">
            <v>0</v>
          </cell>
          <cell r="NH228">
            <v>1</v>
          </cell>
          <cell r="NN228">
            <v>2.5</v>
          </cell>
          <cell r="QR228">
            <v>13</v>
          </cell>
          <cell r="QS228">
            <v>21</v>
          </cell>
        </row>
        <row r="229">
          <cell r="F229" t="str">
            <v>Oui</v>
          </cell>
          <cell r="I229">
            <v>0</v>
          </cell>
          <cell r="AM229">
            <v>45200</v>
          </cell>
          <cell r="AN229" t="str">
            <v>Oui</v>
          </cell>
          <cell r="AQ229" t="str">
            <v>Déplacé interne</v>
          </cell>
          <cell r="BE229">
            <v>0</v>
          </cell>
          <cell r="BF229">
            <v>0</v>
          </cell>
          <cell r="BH229">
            <v>1</v>
          </cell>
          <cell r="BI229">
            <v>1</v>
          </cell>
          <cell r="BK229">
            <v>2</v>
          </cell>
          <cell r="BL229">
            <v>1</v>
          </cell>
          <cell r="BN229">
            <v>1</v>
          </cell>
          <cell r="BO229">
            <v>1</v>
          </cell>
          <cell r="BQ229">
            <v>0</v>
          </cell>
          <cell r="BR229">
            <v>0</v>
          </cell>
          <cell r="CC229">
            <v>7</v>
          </cell>
          <cell r="CF229">
            <v>7</v>
          </cell>
          <cell r="DE229" t="str">
            <v>Travail journalier</v>
          </cell>
          <cell r="DG229" t="str">
            <v>Non</v>
          </cell>
          <cell r="DI229" t="str">
            <v>Non</v>
          </cell>
          <cell r="DJ229" t="str">
            <v>Le marché n'est pas situé à distance de marche / est trop loin</v>
          </cell>
          <cell r="DL229" t="str">
            <v>Non</v>
          </cell>
          <cell r="DO229">
            <v>0</v>
          </cell>
          <cell r="DP229">
            <v>0</v>
          </cell>
          <cell r="DQ229">
            <v>1</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F229">
            <v>0</v>
          </cell>
          <cell r="EI229">
            <v>1</v>
          </cell>
          <cell r="EJ229">
            <v>1</v>
          </cell>
          <cell r="EK229">
            <v>1</v>
          </cell>
          <cell r="EL229">
            <v>1</v>
          </cell>
          <cell r="FP229" t="str">
            <v>En famille d'accueil</v>
          </cell>
          <cell r="FR229" t="str">
            <v>Maison (construction non-durable délabrée)</v>
          </cell>
          <cell r="FU229" t="str">
            <v>Non</v>
          </cell>
          <cell r="GE229" t="str">
            <v>Non</v>
          </cell>
          <cell r="GH229" t="str">
            <v>Source non-améliorée (c'est à dire non-protégée de l'extérieur, p.ex. puits creusé non-couvert/traditionnel, source naturelle non-aménagée, etc.)</v>
          </cell>
          <cell r="GK229" t="str">
            <v>Oui</v>
          </cell>
          <cell r="GL229" t="str">
            <v>Oui</v>
          </cell>
          <cell r="GM229" t="str">
            <v>Oui</v>
          </cell>
          <cell r="GN229" t="str">
            <v>Oui</v>
          </cell>
          <cell r="GO229" t="str">
            <v>De 31 minutes à 2 heures</v>
          </cell>
          <cell r="GQ229">
            <v>0</v>
          </cell>
          <cell r="GR229">
            <v>0</v>
          </cell>
          <cell r="GS229">
            <v>0</v>
          </cell>
          <cell r="GT229">
            <v>0</v>
          </cell>
          <cell r="GU229">
            <v>0</v>
          </cell>
          <cell r="GV229">
            <v>0</v>
          </cell>
          <cell r="GW229">
            <v>0</v>
          </cell>
          <cell r="GX229">
            <v>0</v>
          </cell>
          <cell r="GY229">
            <v>1</v>
          </cell>
          <cell r="GZ229">
            <v>0</v>
          </cell>
          <cell r="HA229">
            <v>0</v>
          </cell>
          <cell r="HB229">
            <v>0</v>
          </cell>
          <cell r="HM229" t="str">
            <v>Non</v>
          </cell>
          <cell r="HO229" t="str">
            <v>Pas d'installation sanitaire/défécation à l'air libre</v>
          </cell>
          <cell r="HU229" t="str">
            <v>Structure de santé (centre, clinique, hôpital, etc.)</v>
          </cell>
          <cell r="HW229" t="str">
            <v>Structure de santé (centre, clinique, hôpital, etc.)</v>
          </cell>
          <cell r="HY229" t="str">
            <v>Entre 2 heures et une demi-journée</v>
          </cell>
          <cell r="HZ229" t="str">
            <v>Non</v>
          </cell>
          <cell r="IB229" t="str">
            <v>Oui</v>
          </cell>
          <cell r="IC229" t="str">
            <v>Oui</v>
          </cell>
          <cell r="ID229" t="str">
            <v>Non</v>
          </cell>
          <cell r="IG229" t="str">
            <v>Non</v>
          </cell>
          <cell r="II229" t="str">
            <v>Non</v>
          </cell>
          <cell r="IO229">
            <v>0</v>
          </cell>
          <cell r="IP229">
            <v>0</v>
          </cell>
          <cell r="IQ229">
            <v>0</v>
          </cell>
          <cell r="IR229">
            <v>0</v>
          </cell>
          <cell r="IS229">
            <v>0</v>
          </cell>
          <cell r="IT229">
            <v>1</v>
          </cell>
          <cell r="IU229">
            <v>0</v>
          </cell>
          <cell r="IW229">
            <v>0</v>
          </cell>
          <cell r="IX229">
            <v>0</v>
          </cell>
          <cell r="IY229">
            <v>0</v>
          </cell>
          <cell r="IZ229">
            <v>0</v>
          </cell>
          <cell r="JA229">
            <v>0</v>
          </cell>
          <cell r="JB229">
            <v>1</v>
          </cell>
          <cell r="JC229">
            <v>0</v>
          </cell>
          <cell r="JE229">
            <v>1</v>
          </cell>
          <cell r="JF229">
            <v>0</v>
          </cell>
          <cell r="JG229">
            <v>0</v>
          </cell>
          <cell r="JH229">
            <v>0</v>
          </cell>
          <cell r="JI229">
            <v>0</v>
          </cell>
          <cell r="JJ229">
            <v>0</v>
          </cell>
          <cell r="JK229">
            <v>0</v>
          </cell>
          <cell r="JL229">
            <v>0</v>
          </cell>
          <cell r="JO229" t="str">
            <v>Pas d’école primaire fonctionnelle</v>
          </cell>
          <cell r="KD229">
            <v>1</v>
          </cell>
          <cell r="KE229">
            <v>0</v>
          </cell>
          <cell r="KF229">
            <v>0</v>
          </cell>
          <cell r="KG229">
            <v>0</v>
          </cell>
          <cell r="KH229">
            <v>0</v>
          </cell>
          <cell r="KI229">
            <v>0</v>
          </cell>
          <cell r="KJ229">
            <v>0</v>
          </cell>
          <cell r="KK229">
            <v>0</v>
          </cell>
          <cell r="KL229">
            <v>0</v>
          </cell>
          <cell r="KM229">
            <v>0</v>
          </cell>
          <cell r="KN229">
            <v>0</v>
          </cell>
          <cell r="KO229">
            <v>0</v>
          </cell>
          <cell r="KP229">
            <v>0</v>
          </cell>
          <cell r="KQ229">
            <v>0</v>
          </cell>
          <cell r="KR229">
            <v>0</v>
          </cell>
          <cell r="KS229">
            <v>0</v>
          </cell>
          <cell r="KV229">
            <v>0</v>
          </cell>
          <cell r="KW229">
            <v>0</v>
          </cell>
          <cell r="KX229">
            <v>0</v>
          </cell>
          <cell r="KY229">
            <v>1</v>
          </cell>
          <cell r="KZ229">
            <v>0</v>
          </cell>
          <cell r="LA229">
            <v>0</v>
          </cell>
          <cell r="LD229">
            <v>0</v>
          </cell>
          <cell r="LE229">
            <v>0</v>
          </cell>
          <cell r="LG229">
            <v>0</v>
          </cell>
          <cell r="LH229">
            <v>0</v>
          </cell>
          <cell r="LI229">
            <v>0</v>
          </cell>
          <cell r="LJ229">
            <v>0</v>
          </cell>
          <cell r="LK229">
            <v>0</v>
          </cell>
          <cell r="LL229">
            <v>0</v>
          </cell>
          <cell r="LM229">
            <v>0</v>
          </cell>
          <cell r="LN229">
            <v>0</v>
          </cell>
          <cell r="LQ229">
            <v>0</v>
          </cell>
          <cell r="LR229">
            <v>0</v>
          </cell>
          <cell r="LS229">
            <v>0</v>
          </cell>
          <cell r="LT229">
            <v>0</v>
          </cell>
          <cell r="LU229">
            <v>0</v>
          </cell>
          <cell r="LV229">
            <v>0</v>
          </cell>
          <cell r="LW229">
            <v>0</v>
          </cell>
          <cell r="LX229">
            <v>0</v>
          </cell>
          <cell r="LY229">
            <v>0</v>
          </cell>
          <cell r="LZ229">
            <v>0</v>
          </cell>
          <cell r="MA229">
            <v>1</v>
          </cell>
          <cell r="MB229">
            <v>0</v>
          </cell>
          <cell r="MC229">
            <v>0</v>
          </cell>
          <cell r="MD229">
            <v>0</v>
          </cell>
          <cell r="MG229">
            <v>0</v>
          </cell>
          <cell r="MH229">
            <v>0</v>
          </cell>
          <cell r="MI229">
            <v>0</v>
          </cell>
          <cell r="MJ229">
            <v>0</v>
          </cell>
          <cell r="MK229">
            <v>0</v>
          </cell>
          <cell r="ML229">
            <v>0</v>
          </cell>
          <cell r="MM229">
            <v>0</v>
          </cell>
          <cell r="MN229">
            <v>0</v>
          </cell>
          <cell r="MO229">
            <v>1</v>
          </cell>
          <cell r="MP229">
            <v>1</v>
          </cell>
          <cell r="MQ229">
            <v>0</v>
          </cell>
          <cell r="MR229">
            <v>0</v>
          </cell>
          <cell r="MS229">
            <v>0</v>
          </cell>
          <cell r="MT229">
            <v>0</v>
          </cell>
          <cell r="MU229">
            <v>0</v>
          </cell>
          <cell r="NH229">
            <v>1</v>
          </cell>
          <cell r="NN229">
            <v>2.7</v>
          </cell>
          <cell r="QR229">
            <v>17</v>
          </cell>
          <cell r="QS229">
            <v>24</v>
          </cell>
        </row>
        <row r="230">
          <cell r="F230" t="str">
            <v>Oui</v>
          </cell>
          <cell r="I230">
            <v>0</v>
          </cell>
          <cell r="AM230">
            <v>45200</v>
          </cell>
          <cell r="AN230" t="str">
            <v>Oui</v>
          </cell>
          <cell r="AQ230" t="str">
            <v>Déplacé interne</v>
          </cell>
          <cell r="BE230">
            <v>1</v>
          </cell>
          <cell r="BF230">
            <v>1</v>
          </cell>
          <cell r="BH230">
            <v>1</v>
          </cell>
          <cell r="BI230">
            <v>0</v>
          </cell>
          <cell r="BK230">
            <v>0</v>
          </cell>
          <cell r="BL230">
            <v>1</v>
          </cell>
          <cell r="BN230">
            <v>2</v>
          </cell>
          <cell r="BO230">
            <v>1</v>
          </cell>
          <cell r="BQ230">
            <v>0</v>
          </cell>
          <cell r="BR230">
            <v>0</v>
          </cell>
          <cell r="CC230">
            <v>7</v>
          </cell>
          <cell r="CF230">
            <v>7</v>
          </cell>
          <cell r="DE230" t="str">
            <v>Travail journalier</v>
          </cell>
          <cell r="DG230" t="str">
            <v>Non</v>
          </cell>
          <cell r="DI230" t="str">
            <v>Non</v>
          </cell>
          <cell r="DJ230" t="str">
            <v>Le marché n'est pas situé à distance de marche / est trop loin</v>
          </cell>
          <cell r="DL230" t="str">
            <v>Non</v>
          </cell>
          <cell r="DO230">
            <v>0</v>
          </cell>
          <cell r="DP230">
            <v>0</v>
          </cell>
          <cell r="DQ230">
            <v>0</v>
          </cell>
          <cell r="DR230">
            <v>0</v>
          </cell>
          <cell r="DS230">
            <v>0</v>
          </cell>
          <cell r="DT230">
            <v>0</v>
          </cell>
          <cell r="DU230">
            <v>0</v>
          </cell>
          <cell r="DV230">
            <v>0</v>
          </cell>
          <cell r="DW230">
            <v>0</v>
          </cell>
          <cell r="DX230">
            <v>0</v>
          </cell>
          <cell r="DY230">
            <v>1</v>
          </cell>
          <cell r="DZ230">
            <v>0</v>
          </cell>
          <cell r="EA230">
            <v>0</v>
          </cell>
          <cell r="EB230">
            <v>0</v>
          </cell>
          <cell r="EC230">
            <v>0</v>
          </cell>
          <cell r="ED230">
            <v>0</v>
          </cell>
          <cell r="EF230">
            <v>0</v>
          </cell>
          <cell r="EI230">
            <v>1</v>
          </cell>
          <cell r="EJ230">
            <v>1</v>
          </cell>
          <cell r="EK230">
            <v>1</v>
          </cell>
          <cell r="EL230">
            <v>1</v>
          </cell>
          <cell r="FP230" t="str">
            <v>En famille d'accueil</v>
          </cell>
          <cell r="FR230" t="str">
            <v>Maison (construction non-durable délabrée)</v>
          </cell>
          <cell r="FU230" t="str">
            <v>Oui</v>
          </cell>
          <cell r="GE230" t="str">
            <v>Oui</v>
          </cell>
          <cell r="GH230" t="str">
            <v>Eau de surface (p.ex. rivière, barrage, lac, mare, courant, canal, système d’irrigation, etc.)</v>
          </cell>
          <cell r="GK230" t="str">
            <v>Oui</v>
          </cell>
          <cell r="GL230" t="str">
            <v>Oui</v>
          </cell>
          <cell r="GM230" t="str">
            <v>Oui</v>
          </cell>
          <cell r="GN230" t="str">
            <v>Oui</v>
          </cell>
          <cell r="GO230" t="str">
            <v>De 31 minutes à 2 heures</v>
          </cell>
          <cell r="GQ230">
            <v>0</v>
          </cell>
          <cell r="GR230">
            <v>0</v>
          </cell>
          <cell r="GS230">
            <v>0</v>
          </cell>
          <cell r="GT230">
            <v>0</v>
          </cell>
          <cell r="GU230">
            <v>0</v>
          </cell>
          <cell r="GV230">
            <v>0</v>
          </cell>
          <cell r="GW230">
            <v>0</v>
          </cell>
          <cell r="GX230">
            <v>0</v>
          </cell>
          <cell r="GY230">
            <v>1</v>
          </cell>
          <cell r="GZ230">
            <v>1</v>
          </cell>
          <cell r="HA230">
            <v>0</v>
          </cell>
          <cell r="HB230">
            <v>0</v>
          </cell>
          <cell r="HM230" t="str">
            <v>Non</v>
          </cell>
          <cell r="HO230" t="str">
            <v>Installation sanitaire non-améliorée (c’est-à-dire qui n'empêchent pas le contact extérieur avec les excréments, p.ex. latrine à fosse ouverte/sans dalle, latrines traditionnelles, etc.)</v>
          </cell>
          <cell r="HQ230" t="str">
            <v>Non</v>
          </cell>
          <cell r="HR230" t="str">
            <v>Non</v>
          </cell>
          <cell r="HU230" t="str">
            <v>Structure de santé (centre, clinique, hôpital, etc.)</v>
          </cell>
          <cell r="HW230" t="str">
            <v>Structure de santé (centre, clinique, hôpital, etc.)</v>
          </cell>
          <cell r="HY230" t="str">
            <v>Entre 1 heure et 2 heures</v>
          </cell>
          <cell r="HZ230" t="str">
            <v>Non</v>
          </cell>
          <cell r="IB230" t="str">
            <v>Non</v>
          </cell>
          <cell r="IC230" t="str">
            <v>Non</v>
          </cell>
          <cell r="ID230" t="str">
            <v>Non</v>
          </cell>
          <cell r="IG230" t="str">
            <v>Non</v>
          </cell>
          <cell r="II230" t="str">
            <v>Non</v>
          </cell>
          <cell r="IO230">
            <v>0</v>
          </cell>
          <cell r="IP230">
            <v>0</v>
          </cell>
          <cell r="IQ230">
            <v>0</v>
          </cell>
          <cell r="IR230">
            <v>0</v>
          </cell>
          <cell r="IS230">
            <v>0</v>
          </cell>
          <cell r="IT230">
            <v>1</v>
          </cell>
          <cell r="IU230">
            <v>0</v>
          </cell>
          <cell r="IW230">
            <v>0</v>
          </cell>
          <cell r="IX230">
            <v>0</v>
          </cell>
          <cell r="IY230">
            <v>0</v>
          </cell>
          <cell r="IZ230">
            <v>0</v>
          </cell>
          <cell r="JA230">
            <v>0</v>
          </cell>
          <cell r="JB230">
            <v>1</v>
          </cell>
          <cell r="JC230">
            <v>0</v>
          </cell>
          <cell r="JE230">
            <v>1</v>
          </cell>
          <cell r="JF230">
            <v>0</v>
          </cell>
          <cell r="JG230">
            <v>0</v>
          </cell>
          <cell r="JH230">
            <v>0</v>
          </cell>
          <cell r="JI230">
            <v>0</v>
          </cell>
          <cell r="JJ230">
            <v>0</v>
          </cell>
          <cell r="JK230">
            <v>0</v>
          </cell>
          <cell r="JL230">
            <v>0</v>
          </cell>
          <cell r="JO230" t="str">
            <v>Pas d’école primaire fonctionnelle</v>
          </cell>
          <cell r="KD230">
            <v>1</v>
          </cell>
          <cell r="KE230">
            <v>0</v>
          </cell>
          <cell r="KF230">
            <v>0</v>
          </cell>
          <cell r="KG230">
            <v>0</v>
          </cell>
          <cell r="KH230">
            <v>0</v>
          </cell>
          <cell r="KI230">
            <v>0</v>
          </cell>
          <cell r="KJ230">
            <v>0</v>
          </cell>
          <cell r="KK230">
            <v>0</v>
          </cell>
          <cell r="KL230">
            <v>0</v>
          </cell>
          <cell r="KM230">
            <v>0</v>
          </cell>
          <cell r="KN230">
            <v>0</v>
          </cell>
          <cell r="KO230">
            <v>0</v>
          </cell>
          <cell r="KP230">
            <v>0</v>
          </cell>
          <cell r="KQ230">
            <v>0</v>
          </cell>
          <cell r="KR230">
            <v>0</v>
          </cell>
          <cell r="KS230">
            <v>0</v>
          </cell>
          <cell r="KV230">
            <v>1</v>
          </cell>
          <cell r="KW230">
            <v>0</v>
          </cell>
          <cell r="KX230">
            <v>0</v>
          </cell>
          <cell r="KY230">
            <v>0</v>
          </cell>
          <cell r="KZ230">
            <v>0</v>
          </cell>
          <cell r="LA230">
            <v>0</v>
          </cell>
          <cell r="LD230">
            <v>0</v>
          </cell>
          <cell r="LE230">
            <v>0</v>
          </cell>
          <cell r="LG230">
            <v>0</v>
          </cell>
          <cell r="LH230">
            <v>0</v>
          </cell>
          <cell r="LI230">
            <v>0</v>
          </cell>
          <cell r="LJ230">
            <v>0</v>
          </cell>
          <cell r="LK230">
            <v>0</v>
          </cell>
          <cell r="LL230">
            <v>0</v>
          </cell>
          <cell r="LM230">
            <v>0</v>
          </cell>
          <cell r="LN230">
            <v>0</v>
          </cell>
          <cell r="LQ230">
            <v>0</v>
          </cell>
          <cell r="LR230">
            <v>0</v>
          </cell>
          <cell r="LS230">
            <v>0</v>
          </cell>
          <cell r="LT230">
            <v>0</v>
          </cell>
          <cell r="LU230">
            <v>0</v>
          </cell>
          <cell r="LV230">
            <v>0</v>
          </cell>
          <cell r="LW230">
            <v>0</v>
          </cell>
          <cell r="LX230">
            <v>1</v>
          </cell>
          <cell r="LY230">
            <v>0</v>
          </cell>
          <cell r="LZ230">
            <v>0</v>
          </cell>
          <cell r="MA230">
            <v>1</v>
          </cell>
          <cell r="MB230">
            <v>0</v>
          </cell>
          <cell r="MC230">
            <v>0</v>
          </cell>
          <cell r="MD230">
            <v>0</v>
          </cell>
          <cell r="MG230">
            <v>0</v>
          </cell>
          <cell r="MH230">
            <v>0</v>
          </cell>
          <cell r="MI230">
            <v>0</v>
          </cell>
          <cell r="MJ230">
            <v>0</v>
          </cell>
          <cell r="MK230">
            <v>0</v>
          </cell>
          <cell r="ML230">
            <v>0</v>
          </cell>
          <cell r="MM230">
            <v>0</v>
          </cell>
          <cell r="MN230">
            <v>0</v>
          </cell>
          <cell r="MO230">
            <v>0</v>
          </cell>
          <cell r="MP230">
            <v>0</v>
          </cell>
          <cell r="MQ230">
            <v>0</v>
          </cell>
          <cell r="MR230">
            <v>1</v>
          </cell>
          <cell r="MS230">
            <v>0</v>
          </cell>
          <cell r="MT230">
            <v>0</v>
          </cell>
          <cell r="MU230">
            <v>0</v>
          </cell>
          <cell r="NH230">
            <v>1</v>
          </cell>
          <cell r="NN230">
            <v>3.7</v>
          </cell>
          <cell r="QR230">
            <v>15</v>
          </cell>
          <cell r="QS230">
            <v>32</v>
          </cell>
        </row>
        <row r="231">
          <cell r="F231" t="str">
            <v>Oui</v>
          </cell>
          <cell r="I231">
            <v>0</v>
          </cell>
          <cell r="AM231">
            <v>45200</v>
          </cell>
          <cell r="AN231" t="str">
            <v>Oui</v>
          </cell>
          <cell r="AQ231" t="str">
            <v>Déplacé interne</v>
          </cell>
          <cell r="BE231">
            <v>1</v>
          </cell>
          <cell r="BF231">
            <v>0</v>
          </cell>
          <cell r="BH231">
            <v>1</v>
          </cell>
          <cell r="BI231">
            <v>1</v>
          </cell>
          <cell r="BK231">
            <v>0</v>
          </cell>
          <cell r="BL231">
            <v>2</v>
          </cell>
          <cell r="BN231">
            <v>1</v>
          </cell>
          <cell r="BO231">
            <v>1</v>
          </cell>
          <cell r="BQ231">
            <v>0</v>
          </cell>
          <cell r="BR231">
            <v>0</v>
          </cell>
          <cell r="CC231">
            <v>7</v>
          </cell>
          <cell r="CF231">
            <v>7</v>
          </cell>
          <cell r="DE231" t="str">
            <v>Travail journalier</v>
          </cell>
          <cell r="DG231" t="str">
            <v>Non</v>
          </cell>
          <cell r="DI231" t="str">
            <v>Non</v>
          </cell>
          <cell r="DJ231" t="str">
            <v>Le marché n'est pas situé à distance de marche / est trop loin</v>
          </cell>
          <cell r="DL231" t="str">
            <v>Non</v>
          </cell>
          <cell r="DO231">
            <v>0</v>
          </cell>
          <cell r="DP231">
            <v>0</v>
          </cell>
          <cell r="DQ231">
            <v>0</v>
          </cell>
          <cell r="DR231">
            <v>0</v>
          </cell>
          <cell r="DS231">
            <v>0</v>
          </cell>
          <cell r="DT231">
            <v>0</v>
          </cell>
          <cell r="DU231">
            <v>0</v>
          </cell>
          <cell r="DV231">
            <v>0</v>
          </cell>
          <cell r="DW231">
            <v>0</v>
          </cell>
          <cell r="DX231">
            <v>0</v>
          </cell>
          <cell r="DY231">
            <v>0</v>
          </cell>
          <cell r="DZ231">
            <v>1</v>
          </cell>
          <cell r="EA231">
            <v>0</v>
          </cell>
          <cell r="EB231">
            <v>0</v>
          </cell>
          <cell r="EC231">
            <v>0</v>
          </cell>
          <cell r="ED231">
            <v>0</v>
          </cell>
          <cell r="EF231">
            <v>0</v>
          </cell>
          <cell r="EI231">
            <v>2</v>
          </cell>
          <cell r="EJ231">
            <v>2</v>
          </cell>
          <cell r="EK231">
            <v>2</v>
          </cell>
          <cell r="EL231">
            <v>2</v>
          </cell>
          <cell r="FP231" t="str">
            <v>En famille d'accueil</v>
          </cell>
          <cell r="FR231" t="str">
            <v>Maison (construction non-durable délabrée)</v>
          </cell>
          <cell r="FU231" t="str">
            <v>Oui</v>
          </cell>
          <cell r="GE231" t="str">
            <v>Oui</v>
          </cell>
          <cell r="GH231" t="str">
            <v>Eau de surface (p.ex. rivière, barrage, lac, mare, courant, canal, système d’irrigation, etc.)</v>
          </cell>
          <cell r="GK231" t="str">
            <v>Oui</v>
          </cell>
          <cell r="GL231" t="str">
            <v>Oui</v>
          </cell>
          <cell r="GM231" t="str">
            <v>Oui</v>
          </cell>
          <cell r="GN231" t="str">
            <v>Oui</v>
          </cell>
          <cell r="GO231" t="str">
            <v>Moins de 30 minutes</v>
          </cell>
          <cell r="GQ231">
            <v>1</v>
          </cell>
          <cell r="GR231">
            <v>0</v>
          </cell>
          <cell r="GS231">
            <v>0</v>
          </cell>
          <cell r="GT231">
            <v>0</v>
          </cell>
          <cell r="GU231">
            <v>0</v>
          </cell>
          <cell r="GV231">
            <v>0</v>
          </cell>
          <cell r="GW231">
            <v>0</v>
          </cell>
          <cell r="GX231">
            <v>0</v>
          </cell>
          <cell r="GY231">
            <v>0</v>
          </cell>
          <cell r="GZ231">
            <v>0</v>
          </cell>
          <cell r="HA231">
            <v>0</v>
          </cell>
          <cell r="HB231">
            <v>0</v>
          </cell>
          <cell r="HM231" t="str">
            <v>Non</v>
          </cell>
          <cell r="HO231" t="str">
            <v>Installation sanitaire non-améliorée (c’est-à-dire qui n'empêchent pas le contact extérieur avec les excréments, p.ex. latrine à fosse ouverte/sans dalle, latrines traditionnelles, etc.)</v>
          </cell>
          <cell r="HQ231" t="str">
            <v>Non</v>
          </cell>
          <cell r="HR231" t="str">
            <v>Non</v>
          </cell>
          <cell r="HU231" t="str">
            <v>Structure de santé (centre, clinique, hôpital, etc.)</v>
          </cell>
          <cell r="HW231" t="str">
            <v>Structure de santé (centre, clinique, hôpital, etc.)</v>
          </cell>
          <cell r="HY231" t="str">
            <v>Entre 1 heure et 2 heures</v>
          </cell>
          <cell r="HZ231" t="str">
            <v>Non</v>
          </cell>
          <cell r="IB231" t="str">
            <v>Non</v>
          </cell>
          <cell r="IC231" t="str">
            <v>Non</v>
          </cell>
          <cell r="ID231" t="str">
            <v>Non</v>
          </cell>
          <cell r="IG231" t="str">
            <v>Non</v>
          </cell>
          <cell r="II231" t="str">
            <v>Non</v>
          </cell>
          <cell r="IO231">
            <v>0</v>
          </cell>
          <cell r="IP231">
            <v>0</v>
          </cell>
          <cell r="IQ231">
            <v>0</v>
          </cell>
          <cell r="IR231">
            <v>0</v>
          </cell>
          <cell r="IS231">
            <v>0</v>
          </cell>
          <cell r="IT231">
            <v>1</v>
          </cell>
          <cell r="IU231">
            <v>0</v>
          </cell>
          <cell r="IW231">
            <v>0</v>
          </cell>
          <cell r="IX231">
            <v>0</v>
          </cell>
          <cell r="IY231">
            <v>0</v>
          </cell>
          <cell r="IZ231">
            <v>0</v>
          </cell>
          <cell r="JA231">
            <v>0</v>
          </cell>
          <cell r="JB231">
            <v>1</v>
          </cell>
          <cell r="JC231">
            <v>0</v>
          </cell>
          <cell r="JE231">
            <v>1</v>
          </cell>
          <cell r="JF231">
            <v>0</v>
          </cell>
          <cell r="JG231">
            <v>0</v>
          </cell>
          <cell r="JH231">
            <v>0</v>
          </cell>
          <cell r="JI231">
            <v>0</v>
          </cell>
          <cell r="JJ231">
            <v>0</v>
          </cell>
          <cell r="JK231">
            <v>0</v>
          </cell>
          <cell r="JL231">
            <v>0</v>
          </cell>
          <cell r="JO231" t="str">
            <v>Pas d’école primaire fonctionnelle</v>
          </cell>
          <cell r="KD231">
            <v>1</v>
          </cell>
          <cell r="KE231">
            <v>0</v>
          </cell>
          <cell r="KF231">
            <v>0</v>
          </cell>
          <cell r="KG231">
            <v>0</v>
          </cell>
          <cell r="KH231">
            <v>0</v>
          </cell>
          <cell r="KI231">
            <v>0</v>
          </cell>
          <cell r="KJ231">
            <v>0</v>
          </cell>
          <cell r="KK231">
            <v>0</v>
          </cell>
          <cell r="KL231">
            <v>0</v>
          </cell>
          <cell r="KM231">
            <v>0</v>
          </cell>
          <cell r="KN231">
            <v>0</v>
          </cell>
          <cell r="KO231">
            <v>0</v>
          </cell>
          <cell r="KP231">
            <v>0</v>
          </cell>
          <cell r="KQ231">
            <v>0</v>
          </cell>
          <cell r="KR231">
            <v>0</v>
          </cell>
          <cell r="KS231">
            <v>0</v>
          </cell>
          <cell r="KV231">
            <v>1</v>
          </cell>
          <cell r="KW231">
            <v>0</v>
          </cell>
          <cell r="KX231">
            <v>0</v>
          </cell>
          <cell r="KY231">
            <v>0</v>
          </cell>
          <cell r="KZ231">
            <v>0</v>
          </cell>
          <cell r="LA231">
            <v>0</v>
          </cell>
          <cell r="LD231">
            <v>0</v>
          </cell>
          <cell r="LE231">
            <v>0</v>
          </cell>
          <cell r="LG231">
            <v>0</v>
          </cell>
          <cell r="LH231">
            <v>0</v>
          </cell>
          <cell r="LI231">
            <v>0</v>
          </cell>
          <cell r="LJ231">
            <v>0</v>
          </cell>
          <cell r="LK231">
            <v>0</v>
          </cell>
          <cell r="LL231">
            <v>0</v>
          </cell>
          <cell r="LM231">
            <v>0</v>
          </cell>
          <cell r="LN231">
            <v>0</v>
          </cell>
          <cell r="LQ231">
            <v>0</v>
          </cell>
          <cell r="LR231">
            <v>0</v>
          </cell>
          <cell r="LS231">
            <v>0</v>
          </cell>
          <cell r="LT231">
            <v>0</v>
          </cell>
          <cell r="LU231">
            <v>0</v>
          </cell>
          <cell r="LV231">
            <v>0</v>
          </cell>
          <cell r="LW231">
            <v>0</v>
          </cell>
          <cell r="LX231">
            <v>0</v>
          </cell>
          <cell r="LY231">
            <v>0</v>
          </cell>
          <cell r="LZ231">
            <v>0</v>
          </cell>
          <cell r="MA231">
            <v>1</v>
          </cell>
          <cell r="MB231">
            <v>0</v>
          </cell>
          <cell r="MC231">
            <v>0</v>
          </cell>
          <cell r="MD231">
            <v>0</v>
          </cell>
          <cell r="MG231">
            <v>0</v>
          </cell>
          <cell r="MH231">
            <v>0</v>
          </cell>
          <cell r="MI231">
            <v>0</v>
          </cell>
          <cell r="MJ231">
            <v>0</v>
          </cell>
          <cell r="MK231">
            <v>0</v>
          </cell>
          <cell r="ML231">
            <v>0</v>
          </cell>
          <cell r="MM231">
            <v>0</v>
          </cell>
          <cell r="MN231">
            <v>0</v>
          </cell>
          <cell r="MO231">
            <v>0</v>
          </cell>
          <cell r="MP231">
            <v>0</v>
          </cell>
          <cell r="MQ231">
            <v>0</v>
          </cell>
          <cell r="MR231">
            <v>1</v>
          </cell>
          <cell r="MS231">
            <v>0</v>
          </cell>
          <cell r="MT231">
            <v>0</v>
          </cell>
          <cell r="MU231">
            <v>0</v>
          </cell>
          <cell r="NH231">
            <v>1</v>
          </cell>
          <cell r="NN231">
            <v>2.9</v>
          </cell>
          <cell r="QR231">
            <v>13</v>
          </cell>
          <cell r="QS231">
            <v>27</v>
          </cell>
        </row>
        <row r="232">
          <cell r="F232" t="str">
            <v>Oui</v>
          </cell>
          <cell r="I232">
            <v>0</v>
          </cell>
          <cell r="AM232">
            <v>44105</v>
          </cell>
          <cell r="AN232" t="str">
            <v>Oui</v>
          </cell>
          <cell r="AQ232" t="str">
            <v>Retourné</v>
          </cell>
          <cell r="AS232" t="str">
            <v>Oui</v>
          </cell>
          <cell r="BE232">
            <v>1</v>
          </cell>
          <cell r="BF232">
            <v>1</v>
          </cell>
          <cell r="BH232">
            <v>2</v>
          </cell>
          <cell r="BI232">
            <v>2</v>
          </cell>
          <cell r="BK232">
            <v>4</v>
          </cell>
          <cell r="BL232">
            <v>3</v>
          </cell>
          <cell r="BN232">
            <v>3</v>
          </cell>
          <cell r="BO232">
            <v>2</v>
          </cell>
          <cell r="BQ232">
            <v>3</v>
          </cell>
          <cell r="BR232">
            <v>2</v>
          </cell>
          <cell r="CC232">
            <v>23</v>
          </cell>
          <cell r="CF232">
            <v>23</v>
          </cell>
          <cell r="DE232" t="str">
            <v>Agriculture de subsistance</v>
          </cell>
          <cell r="DG232" t="str">
            <v>Non</v>
          </cell>
          <cell r="DI232" t="str">
            <v>Oui</v>
          </cell>
          <cell r="DL232" t="str">
            <v>Non</v>
          </cell>
          <cell r="DO232">
            <v>0</v>
          </cell>
          <cell r="DP232">
            <v>0</v>
          </cell>
          <cell r="DQ232">
            <v>0</v>
          </cell>
          <cell r="DR232">
            <v>0</v>
          </cell>
          <cell r="DS232">
            <v>1</v>
          </cell>
          <cell r="DT232">
            <v>0</v>
          </cell>
          <cell r="DU232">
            <v>0</v>
          </cell>
          <cell r="DV232">
            <v>0</v>
          </cell>
          <cell r="DW232">
            <v>0</v>
          </cell>
          <cell r="DX232">
            <v>0</v>
          </cell>
          <cell r="DY232">
            <v>0</v>
          </cell>
          <cell r="DZ232">
            <v>0</v>
          </cell>
          <cell r="EA232">
            <v>0</v>
          </cell>
          <cell r="EB232">
            <v>0</v>
          </cell>
          <cell r="EC232">
            <v>0</v>
          </cell>
          <cell r="ED232">
            <v>0</v>
          </cell>
          <cell r="EF232">
            <v>0</v>
          </cell>
          <cell r="EI232">
            <v>2</v>
          </cell>
          <cell r="EJ232">
            <v>2</v>
          </cell>
          <cell r="EK232">
            <v>2</v>
          </cell>
          <cell r="EL232">
            <v>2</v>
          </cell>
          <cell r="FP232" t="str">
            <v>Sur une parcelle ou un abri qui lui appartient</v>
          </cell>
          <cell r="FR232" t="str">
            <v>Abri d'urgence (non-durable, construit à partir des matériaux disponibles en urgence)</v>
          </cell>
          <cell r="FU232" t="str">
            <v>Oui</v>
          </cell>
          <cell r="GE232" t="str">
            <v>Non</v>
          </cell>
          <cell r="GH232" t="str">
            <v>Source non-améliorée (c'est à dire non-protégée de l'extérieur, p.ex. puits creusé non-couvert/traditionnel, source naturelle non-aménagée, etc.)</v>
          </cell>
          <cell r="GK232" t="str">
            <v>Non</v>
          </cell>
          <cell r="GL232" t="str">
            <v>Non</v>
          </cell>
          <cell r="GM232" t="str">
            <v>Non</v>
          </cell>
          <cell r="GN232" t="str">
            <v>Non</v>
          </cell>
          <cell r="GO232" t="str">
            <v>De 31 minutes à 2 heures</v>
          </cell>
          <cell r="GQ232">
            <v>0</v>
          </cell>
          <cell r="GR232">
            <v>1</v>
          </cell>
          <cell r="GS232">
            <v>0</v>
          </cell>
          <cell r="GT232">
            <v>0</v>
          </cell>
          <cell r="GU232">
            <v>0</v>
          </cell>
          <cell r="GV232">
            <v>0</v>
          </cell>
          <cell r="GW232">
            <v>0</v>
          </cell>
          <cell r="GX232">
            <v>0</v>
          </cell>
          <cell r="GY232">
            <v>0</v>
          </cell>
          <cell r="GZ232">
            <v>0</v>
          </cell>
          <cell r="HA232">
            <v>0</v>
          </cell>
          <cell r="HB232">
            <v>0</v>
          </cell>
          <cell r="HM232" t="str">
            <v>Non</v>
          </cell>
          <cell r="HO232" t="str">
            <v>Installation sanitaire non-améliorée (c’est-à-dire qui n'empêchent pas le contact extérieur avec les excréments, p.ex. latrine à fosse ouverte/sans dalle, latrines traditionnelles, etc.)</v>
          </cell>
          <cell r="HQ232" t="str">
            <v>Non</v>
          </cell>
          <cell r="HR232" t="str">
            <v>Non</v>
          </cell>
          <cell r="HU232" t="str">
            <v>Guérisseur traditionnel / religieux</v>
          </cell>
          <cell r="HW232" t="str">
            <v>Structure de santé (centre, clinique, hôpital, etc.)</v>
          </cell>
          <cell r="HY232" t="str">
            <v>Entre 1 heure et 2 heures</v>
          </cell>
          <cell r="HZ232" t="str">
            <v>Non</v>
          </cell>
          <cell r="IB232" t="str">
            <v>Non</v>
          </cell>
          <cell r="IC232" t="str">
            <v>Oui</v>
          </cell>
          <cell r="ID232" t="str">
            <v>Oui</v>
          </cell>
          <cell r="IG232" t="str">
            <v>Non</v>
          </cell>
          <cell r="II232" t="str">
            <v>Non</v>
          </cell>
          <cell r="IO232">
            <v>0</v>
          </cell>
          <cell r="IP232">
            <v>0</v>
          </cell>
          <cell r="IQ232">
            <v>0</v>
          </cell>
          <cell r="IR232">
            <v>0</v>
          </cell>
          <cell r="IS232">
            <v>0</v>
          </cell>
          <cell r="IT232">
            <v>1</v>
          </cell>
          <cell r="IU232">
            <v>0</v>
          </cell>
          <cell r="IW232">
            <v>0</v>
          </cell>
          <cell r="IX232">
            <v>0</v>
          </cell>
          <cell r="IY232">
            <v>0</v>
          </cell>
          <cell r="IZ232">
            <v>0</v>
          </cell>
          <cell r="JA232">
            <v>0</v>
          </cell>
          <cell r="JB232">
            <v>1</v>
          </cell>
          <cell r="JC232">
            <v>0</v>
          </cell>
          <cell r="JE232">
            <v>1</v>
          </cell>
          <cell r="JF232">
            <v>0</v>
          </cell>
          <cell r="JG232">
            <v>0</v>
          </cell>
          <cell r="JH232">
            <v>0</v>
          </cell>
          <cell r="JI232">
            <v>0</v>
          </cell>
          <cell r="JJ232">
            <v>0</v>
          </cell>
          <cell r="JK232">
            <v>0</v>
          </cell>
          <cell r="JL232">
            <v>0</v>
          </cell>
          <cell r="JO232" t="str">
            <v>Moins de 1 heure</v>
          </cell>
          <cell r="JP232" t="str">
            <v>Non</v>
          </cell>
          <cell r="JS232" t="str">
            <v>Certains mais pas tous</v>
          </cell>
          <cell r="JT232" t="str">
            <v>Certaines mais pas toutes</v>
          </cell>
          <cell r="JU232" t="str">
            <v>Certains mais pas tous</v>
          </cell>
          <cell r="JV232" t="str">
            <v>Certaines mais pas toutes</v>
          </cell>
          <cell r="JZ232" t="str">
            <v>Manque de moyens pour payer l’école</v>
          </cell>
          <cell r="KD232">
            <v>1</v>
          </cell>
          <cell r="KE232">
            <v>0</v>
          </cell>
          <cell r="KF232">
            <v>0</v>
          </cell>
          <cell r="KG232">
            <v>0</v>
          </cell>
          <cell r="KH232">
            <v>0</v>
          </cell>
          <cell r="KI232">
            <v>0</v>
          </cell>
          <cell r="KJ232">
            <v>0</v>
          </cell>
          <cell r="KK232">
            <v>0</v>
          </cell>
          <cell r="KL232">
            <v>0</v>
          </cell>
          <cell r="KM232">
            <v>0</v>
          </cell>
          <cell r="KN232">
            <v>0</v>
          </cell>
          <cell r="KO232">
            <v>0</v>
          </cell>
          <cell r="KP232">
            <v>0</v>
          </cell>
          <cell r="KQ232">
            <v>0</v>
          </cell>
          <cell r="KR232">
            <v>0</v>
          </cell>
          <cell r="KS232">
            <v>0</v>
          </cell>
          <cell r="KV232">
            <v>1</v>
          </cell>
          <cell r="KW232">
            <v>1</v>
          </cell>
          <cell r="KX232">
            <v>1</v>
          </cell>
          <cell r="KY232">
            <v>0</v>
          </cell>
          <cell r="KZ232">
            <v>0</v>
          </cell>
          <cell r="LA232">
            <v>0</v>
          </cell>
          <cell r="LD232">
            <v>0</v>
          </cell>
          <cell r="LE232">
            <v>0</v>
          </cell>
          <cell r="LG232">
            <v>0</v>
          </cell>
          <cell r="LH232">
            <v>0</v>
          </cell>
          <cell r="LI232">
            <v>0</v>
          </cell>
          <cell r="LJ232">
            <v>0</v>
          </cell>
          <cell r="LK232">
            <v>0</v>
          </cell>
          <cell r="LL232">
            <v>0</v>
          </cell>
          <cell r="LM232">
            <v>0</v>
          </cell>
          <cell r="LN232">
            <v>0</v>
          </cell>
          <cell r="LQ232">
            <v>0</v>
          </cell>
          <cell r="LR232">
            <v>0</v>
          </cell>
          <cell r="LS232">
            <v>1</v>
          </cell>
          <cell r="LT232">
            <v>1</v>
          </cell>
          <cell r="LU232">
            <v>0</v>
          </cell>
          <cell r="LV232">
            <v>0</v>
          </cell>
          <cell r="LW232">
            <v>0</v>
          </cell>
          <cell r="LX232">
            <v>0</v>
          </cell>
          <cell r="LY232">
            <v>0</v>
          </cell>
          <cell r="LZ232">
            <v>0</v>
          </cell>
          <cell r="MA232">
            <v>0</v>
          </cell>
          <cell r="MB232">
            <v>0</v>
          </cell>
          <cell r="MC232">
            <v>0</v>
          </cell>
          <cell r="MD232">
            <v>0</v>
          </cell>
          <cell r="MG232">
            <v>0</v>
          </cell>
          <cell r="MH232">
            <v>0</v>
          </cell>
          <cell r="MI232">
            <v>0</v>
          </cell>
          <cell r="MJ232">
            <v>1</v>
          </cell>
          <cell r="MK232">
            <v>1</v>
          </cell>
          <cell r="ML232">
            <v>0</v>
          </cell>
          <cell r="MM232">
            <v>0</v>
          </cell>
          <cell r="MN232">
            <v>0</v>
          </cell>
          <cell r="MO232">
            <v>0</v>
          </cell>
          <cell r="MP232">
            <v>0</v>
          </cell>
          <cell r="MQ232">
            <v>0</v>
          </cell>
          <cell r="MR232">
            <v>0</v>
          </cell>
          <cell r="MS232">
            <v>0</v>
          </cell>
          <cell r="MT232">
            <v>0</v>
          </cell>
          <cell r="MU232">
            <v>0</v>
          </cell>
          <cell r="NH232">
            <v>1</v>
          </cell>
          <cell r="NN232">
            <v>3.8</v>
          </cell>
          <cell r="QR232">
            <v>23</v>
          </cell>
          <cell r="QS232">
            <v>14</v>
          </cell>
        </row>
        <row r="233">
          <cell r="F233" t="str">
            <v>Oui</v>
          </cell>
          <cell r="I233">
            <v>0</v>
          </cell>
          <cell r="AM233">
            <v>45200</v>
          </cell>
          <cell r="AN233" t="str">
            <v>Oui</v>
          </cell>
          <cell r="AQ233" t="str">
            <v>Déplacé interne</v>
          </cell>
          <cell r="BE233">
            <v>0</v>
          </cell>
          <cell r="BF233">
            <v>0</v>
          </cell>
          <cell r="BH233">
            <v>2</v>
          </cell>
          <cell r="BI233">
            <v>2</v>
          </cell>
          <cell r="BK233">
            <v>1</v>
          </cell>
          <cell r="BL233">
            <v>2</v>
          </cell>
          <cell r="BN233">
            <v>1</v>
          </cell>
          <cell r="BO233">
            <v>1</v>
          </cell>
          <cell r="BQ233">
            <v>1</v>
          </cell>
          <cell r="BR233">
            <v>1</v>
          </cell>
          <cell r="CC233">
            <v>11</v>
          </cell>
          <cell r="CF233">
            <v>11</v>
          </cell>
          <cell r="DE233" t="str">
            <v>Travail journalier</v>
          </cell>
          <cell r="DG233" t="str">
            <v>Non</v>
          </cell>
          <cell r="DI233" t="str">
            <v>Non</v>
          </cell>
          <cell r="DJ233" t="str">
            <v>Les produits sur le marché sont trop chers pour le ménage</v>
          </cell>
          <cell r="DL233" t="str">
            <v>Non</v>
          </cell>
          <cell r="DO233">
            <v>0</v>
          </cell>
          <cell r="DP233">
            <v>0</v>
          </cell>
          <cell r="DQ233">
            <v>0</v>
          </cell>
          <cell r="DR233">
            <v>0</v>
          </cell>
          <cell r="DS233">
            <v>1</v>
          </cell>
          <cell r="DT233">
            <v>0</v>
          </cell>
          <cell r="DU233">
            <v>0</v>
          </cell>
          <cell r="DV233">
            <v>0</v>
          </cell>
          <cell r="DW233">
            <v>0</v>
          </cell>
          <cell r="DX233">
            <v>1</v>
          </cell>
          <cell r="DY233">
            <v>1</v>
          </cell>
          <cell r="DZ233">
            <v>0</v>
          </cell>
          <cell r="EA233">
            <v>0</v>
          </cell>
          <cell r="EB233">
            <v>0</v>
          </cell>
          <cell r="EC233">
            <v>0</v>
          </cell>
          <cell r="ED233">
            <v>0</v>
          </cell>
          <cell r="EF233">
            <v>0</v>
          </cell>
          <cell r="EI233">
            <v>1</v>
          </cell>
          <cell r="EJ233">
            <v>1</v>
          </cell>
          <cell r="EK233">
            <v>1</v>
          </cell>
          <cell r="EL233">
            <v>1</v>
          </cell>
          <cell r="FP233" t="str">
            <v>Dans un centre/bâtiment collectif (bâtiment administratif, centre de santé, école, etc.)</v>
          </cell>
          <cell r="FU233" t="str">
            <v>Oui</v>
          </cell>
          <cell r="GE233" t="str">
            <v>Non</v>
          </cell>
          <cell r="GH233" t="str">
            <v>Source améliorée (c'est-à-dire protégée de l'extérieur, p.ex. eau courante/robinet, puits creusé couvert, puits à pompe/forage, camion-citerne/charrette avec citerne, Kiosque/échoppe/boutique à eau, eau en bouteille; eau en sachet, etc. et eau de pluie)</v>
          </cell>
          <cell r="GK233" t="str">
            <v>Oui</v>
          </cell>
          <cell r="GL233" t="str">
            <v>Oui</v>
          </cell>
          <cell r="GM233" t="str">
            <v>Oui</v>
          </cell>
          <cell r="GN233" t="str">
            <v>Non</v>
          </cell>
          <cell r="GO233" t="str">
            <v>Moins de 30 minutes</v>
          </cell>
          <cell r="GQ233">
            <v>0</v>
          </cell>
          <cell r="GR233">
            <v>0</v>
          </cell>
          <cell r="GS233">
            <v>0</v>
          </cell>
          <cell r="GT233">
            <v>0</v>
          </cell>
          <cell r="GU233">
            <v>0</v>
          </cell>
          <cell r="GV233">
            <v>1</v>
          </cell>
          <cell r="GW233">
            <v>0</v>
          </cell>
          <cell r="GX233">
            <v>0</v>
          </cell>
          <cell r="GY233">
            <v>1</v>
          </cell>
          <cell r="GZ233">
            <v>0</v>
          </cell>
          <cell r="HA233">
            <v>0</v>
          </cell>
          <cell r="HB233">
            <v>0</v>
          </cell>
          <cell r="HM233" t="str">
            <v>Oui, eau seulement</v>
          </cell>
          <cell r="HO233" t="str">
            <v>Installation sanitaire non-améliorée (c’est-à-dire qui n'empêchent pas le contact extérieur avec les excréments, p.ex. latrine à fosse ouverte/sans dalle, latrines traditionnelles, etc.)</v>
          </cell>
          <cell r="HQ233" t="str">
            <v>Non</v>
          </cell>
          <cell r="HR233" t="str">
            <v>Non</v>
          </cell>
          <cell r="HU233" t="str">
            <v>Structure de santé (centre, clinique, hôpital, etc.)</v>
          </cell>
          <cell r="HW233" t="str">
            <v>Structure de santé (centre, clinique, hôpital, etc.)</v>
          </cell>
          <cell r="HY233" t="str">
            <v>Entre 1 heure et 2 heures</v>
          </cell>
          <cell r="HZ233" t="str">
            <v>Non</v>
          </cell>
          <cell r="IB233" t="str">
            <v>Non</v>
          </cell>
          <cell r="IC233" t="str">
            <v>Oui</v>
          </cell>
          <cell r="ID233" t="str">
            <v>Non</v>
          </cell>
          <cell r="IG233" t="str">
            <v>Non</v>
          </cell>
          <cell r="II233" t="str">
            <v>Non</v>
          </cell>
          <cell r="IO233">
            <v>1</v>
          </cell>
          <cell r="IP233">
            <v>0</v>
          </cell>
          <cell r="IQ233">
            <v>0</v>
          </cell>
          <cell r="IR233">
            <v>0</v>
          </cell>
          <cell r="IS233">
            <v>0</v>
          </cell>
          <cell r="IT233">
            <v>0</v>
          </cell>
          <cell r="IU233">
            <v>0</v>
          </cell>
          <cell r="IW233">
            <v>1</v>
          </cell>
          <cell r="IX233">
            <v>0</v>
          </cell>
          <cell r="IY233">
            <v>0</v>
          </cell>
          <cell r="IZ233">
            <v>0</v>
          </cell>
          <cell r="JA233">
            <v>0</v>
          </cell>
          <cell r="JB233">
            <v>0</v>
          </cell>
          <cell r="JC233">
            <v>0</v>
          </cell>
          <cell r="JE233">
            <v>0</v>
          </cell>
          <cell r="JF233">
            <v>0</v>
          </cell>
          <cell r="JG233">
            <v>1</v>
          </cell>
          <cell r="JH233">
            <v>0</v>
          </cell>
          <cell r="JI233">
            <v>1</v>
          </cell>
          <cell r="JJ233">
            <v>0</v>
          </cell>
          <cell r="JK233">
            <v>0</v>
          </cell>
          <cell r="JL233">
            <v>0</v>
          </cell>
          <cell r="JO233" t="str">
            <v>Moins de 1 heure</v>
          </cell>
          <cell r="JP233" t="str">
            <v>Non</v>
          </cell>
          <cell r="JS233" t="str">
            <v>Aucun</v>
          </cell>
          <cell r="JT233" t="str">
            <v>Aucune</v>
          </cell>
          <cell r="JU233" t="str">
            <v>Certains mais pas tous</v>
          </cell>
          <cell r="JV233" t="str">
            <v>Aucune</v>
          </cell>
          <cell r="JZ233" t="str">
            <v>Manque de moyens pour payer l’école</v>
          </cell>
          <cell r="KD233">
            <v>1</v>
          </cell>
          <cell r="KE233">
            <v>0</v>
          </cell>
          <cell r="KF233">
            <v>0</v>
          </cell>
          <cell r="KG233">
            <v>0</v>
          </cell>
          <cell r="KH233">
            <v>0</v>
          </cell>
          <cell r="KI233">
            <v>0</v>
          </cell>
          <cell r="KJ233">
            <v>0</v>
          </cell>
          <cell r="KK233">
            <v>0</v>
          </cell>
          <cell r="KL233">
            <v>0</v>
          </cell>
          <cell r="KM233">
            <v>0</v>
          </cell>
          <cell r="KN233">
            <v>0</v>
          </cell>
          <cell r="KO233">
            <v>0</v>
          </cell>
          <cell r="KP233">
            <v>0</v>
          </cell>
          <cell r="KQ233">
            <v>0</v>
          </cell>
          <cell r="KR233">
            <v>0</v>
          </cell>
          <cell r="KS233">
            <v>0</v>
          </cell>
          <cell r="KV233">
            <v>1</v>
          </cell>
          <cell r="KW233">
            <v>0</v>
          </cell>
          <cell r="KX233">
            <v>0</v>
          </cell>
          <cell r="KY233">
            <v>1</v>
          </cell>
          <cell r="KZ233">
            <v>0</v>
          </cell>
          <cell r="LA233">
            <v>0</v>
          </cell>
          <cell r="LD233">
            <v>0</v>
          </cell>
          <cell r="LE233">
            <v>0</v>
          </cell>
          <cell r="LG233">
            <v>0</v>
          </cell>
          <cell r="LH233">
            <v>1</v>
          </cell>
          <cell r="LI233">
            <v>0</v>
          </cell>
          <cell r="LJ233">
            <v>0</v>
          </cell>
          <cell r="LK233">
            <v>0</v>
          </cell>
          <cell r="LL233">
            <v>0</v>
          </cell>
          <cell r="LM233">
            <v>0</v>
          </cell>
          <cell r="LN233">
            <v>0</v>
          </cell>
          <cell r="LQ233">
            <v>0</v>
          </cell>
          <cell r="LR233">
            <v>0</v>
          </cell>
          <cell r="LS233">
            <v>0</v>
          </cell>
          <cell r="LT233">
            <v>0</v>
          </cell>
          <cell r="LU233">
            <v>0</v>
          </cell>
          <cell r="LV233">
            <v>0</v>
          </cell>
          <cell r="LW233">
            <v>1</v>
          </cell>
          <cell r="LX233">
            <v>0</v>
          </cell>
          <cell r="LY233">
            <v>0</v>
          </cell>
          <cell r="LZ233">
            <v>0</v>
          </cell>
          <cell r="MA233">
            <v>0</v>
          </cell>
          <cell r="MB233">
            <v>0</v>
          </cell>
          <cell r="MC233">
            <v>0</v>
          </cell>
          <cell r="MD233">
            <v>0</v>
          </cell>
          <cell r="MG233">
            <v>0</v>
          </cell>
          <cell r="MH233">
            <v>1</v>
          </cell>
          <cell r="MI233">
            <v>0</v>
          </cell>
          <cell r="MJ233">
            <v>0</v>
          </cell>
          <cell r="MK233">
            <v>0</v>
          </cell>
          <cell r="ML233">
            <v>0</v>
          </cell>
          <cell r="MM233">
            <v>0</v>
          </cell>
          <cell r="MN233">
            <v>1</v>
          </cell>
          <cell r="MO233">
            <v>0</v>
          </cell>
          <cell r="MP233">
            <v>0</v>
          </cell>
          <cell r="MQ233">
            <v>0</v>
          </cell>
          <cell r="MR233">
            <v>0</v>
          </cell>
          <cell r="MS233">
            <v>0</v>
          </cell>
          <cell r="MT233">
            <v>0</v>
          </cell>
          <cell r="MU233">
            <v>0</v>
          </cell>
          <cell r="NH233">
            <v>1</v>
          </cell>
          <cell r="NN233">
            <v>4.4000000000000004</v>
          </cell>
          <cell r="QR233">
            <v>43</v>
          </cell>
          <cell r="QS233">
            <v>18</v>
          </cell>
        </row>
        <row r="234">
          <cell r="F234" t="str">
            <v>Oui</v>
          </cell>
          <cell r="I234">
            <v>0</v>
          </cell>
          <cell r="AM234">
            <v>45108</v>
          </cell>
          <cell r="AN234" t="str">
            <v>Oui</v>
          </cell>
          <cell r="AQ234" t="str">
            <v>Déplacé interne</v>
          </cell>
          <cell r="BE234">
            <v>0</v>
          </cell>
          <cell r="BF234">
            <v>0</v>
          </cell>
          <cell r="BH234">
            <v>2</v>
          </cell>
          <cell r="BI234">
            <v>1</v>
          </cell>
          <cell r="BK234">
            <v>4</v>
          </cell>
          <cell r="BL234">
            <v>2</v>
          </cell>
          <cell r="BN234">
            <v>1</v>
          </cell>
          <cell r="BO234">
            <v>1</v>
          </cell>
          <cell r="BQ234">
            <v>0</v>
          </cell>
          <cell r="BR234">
            <v>0</v>
          </cell>
          <cell r="CC234">
            <v>11</v>
          </cell>
          <cell r="CF234">
            <v>11</v>
          </cell>
          <cell r="DE234" t="str">
            <v>Travail journalier</v>
          </cell>
          <cell r="DG234" t="str">
            <v>Non</v>
          </cell>
          <cell r="DI234" t="str">
            <v>Oui</v>
          </cell>
          <cell r="DL234" t="str">
            <v>Non</v>
          </cell>
          <cell r="DO234">
            <v>0</v>
          </cell>
          <cell r="DP234">
            <v>0</v>
          </cell>
          <cell r="DQ234">
            <v>0</v>
          </cell>
          <cell r="DR234">
            <v>1</v>
          </cell>
          <cell r="DS234">
            <v>1</v>
          </cell>
          <cell r="DT234">
            <v>0</v>
          </cell>
          <cell r="DU234">
            <v>0</v>
          </cell>
          <cell r="DV234">
            <v>0</v>
          </cell>
          <cell r="DW234">
            <v>0</v>
          </cell>
          <cell r="DX234">
            <v>0</v>
          </cell>
          <cell r="DY234">
            <v>0</v>
          </cell>
          <cell r="DZ234">
            <v>0</v>
          </cell>
          <cell r="EA234">
            <v>1</v>
          </cell>
          <cell r="EB234">
            <v>0</v>
          </cell>
          <cell r="EC234">
            <v>0</v>
          </cell>
          <cell r="ED234">
            <v>0</v>
          </cell>
          <cell r="EF234">
            <v>0</v>
          </cell>
          <cell r="EI234">
            <v>0</v>
          </cell>
          <cell r="EJ234">
            <v>1</v>
          </cell>
          <cell r="EK234">
            <v>1</v>
          </cell>
          <cell r="EL234">
            <v>1</v>
          </cell>
          <cell r="FP234" t="str">
            <v>Locataire (habite seul sur une parcelle qu'il loue)</v>
          </cell>
          <cell r="FR234" t="str">
            <v>Maison (construction non-durable délabrée)</v>
          </cell>
          <cell r="FU234" t="str">
            <v>Non</v>
          </cell>
          <cell r="GE234" t="str">
            <v>Non</v>
          </cell>
          <cell r="GH234" t="str">
            <v>Eau de surface (p.ex. rivière, barrage, lac, mare, courant, canal, système d’irrigation, etc.)</v>
          </cell>
          <cell r="GK234" t="str">
            <v>Non</v>
          </cell>
          <cell r="GL234" t="str">
            <v>Non</v>
          </cell>
          <cell r="GM234" t="str">
            <v>Non</v>
          </cell>
          <cell r="GN234" t="str">
            <v>Non</v>
          </cell>
          <cell r="GO234" t="str">
            <v>De 31 minutes à 2 heures</v>
          </cell>
          <cell r="GQ234">
            <v>0</v>
          </cell>
          <cell r="GR234">
            <v>1</v>
          </cell>
          <cell r="GS234">
            <v>0</v>
          </cell>
          <cell r="GT234">
            <v>0</v>
          </cell>
          <cell r="GU234">
            <v>0</v>
          </cell>
          <cell r="GV234">
            <v>1</v>
          </cell>
          <cell r="GW234">
            <v>0</v>
          </cell>
          <cell r="GX234">
            <v>0</v>
          </cell>
          <cell r="GY234">
            <v>1</v>
          </cell>
          <cell r="GZ234">
            <v>0</v>
          </cell>
          <cell r="HA234">
            <v>0</v>
          </cell>
          <cell r="HB234">
            <v>0</v>
          </cell>
          <cell r="HM234" t="str">
            <v>Non</v>
          </cell>
          <cell r="HO234" t="str">
            <v>Installation sanitaire non-améliorée (c’est-à-dire qui n'empêchent pas le contact extérieur avec les excréments, p.ex. latrine à fosse ouverte/sans dalle, latrines traditionnelles, etc.)</v>
          </cell>
          <cell r="HQ234" t="str">
            <v>Non</v>
          </cell>
          <cell r="HR234" t="str">
            <v>Non</v>
          </cell>
          <cell r="HU234" t="str">
            <v>Structure de santé (centre, clinique, hôpital, etc.)</v>
          </cell>
          <cell r="HW234" t="str">
            <v>Structure de santé (centre, clinique, hôpital, etc.)</v>
          </cell>
          <cell r="HY234" t="str">
            <v>Entre 1 heure et 2 heures</v>
          </cell>
          <cell r="HZ234" t="str">
            <v>Non</v>
          </cell>
          <cell r="IB234" t="str">
            <v>Oui</v>
          </cell>
          <cell r="IC234" t="str">
            <v>Oui</v>
          </cell>
          <cell r="ID234" t="str">
            <v>Non</v>
          </cell>
          <cell r="IG234" t="str">
            <v>Non</v>
          </cell>
          <cell r="II234" t="str">
            <v>Non</v>
          </cell>
          <cell r="IO234">
            <v>0</v>
          </cell>
          <cell r="IP234">
            <v>0</v>
          </cell>
          <cell r="IQ234">
            <v>0</v>
          </cell>
          <cell r="IR234">
            <v>0</v>
          </cell>
          <cell r="IS234">
            <v>0</v>
          </cell>
          <cell r="IT234">
            <v>1</v>
          </cell>
          <cell r="IU234">
            <v>0</v>
          </cell>
          <cell r="IW234">
            <v>0</v>
          </cell>
          <cell r="IX234">
            <v>0</v>
          </cell>
          <cell r="IY234">
            <v>0</v>
          </cell>
          <cell r="IZ234">
            <v>0</v>
          </cell>
          <cell r="JA234">
            <v>0</v>
          </cell>
          <cell r="JB234">
            <v>1</v>
          </cell>
          <cell r="JC234">
            <v>0</v>
          </cell>
          <cell r="JE234">
            <v>0</v>
          </cell>
          <cell r="JF234">
            <v>1</v>
          </cell>
          <cell r="JG234">
            <v>0</v>
          </cell>
          <cell r="JH234">
            <v>0</v>
          </cell>
          <cell r="JI234">
            <v>0</v>
          </cell>
          <cell r="JJ234">
            <v>0</v>
          </cell>
          <cell r="JK234">
            <v>0</v>
          </cell>
          <cell r="JL234">
            <v>0</v>
          </cell>
          <cell r="JO234" t="str">
            <v>Au moins une heure</v>
          </cell>
          <cell r="JP234" t="str">
            <v>Non</v>
          </cell>
          <cell r="JS234" t="str">
            <v>Aucun</v>
          </cell>
          <cell r="JT234" t="str">
            <v>Aucune</v>
          </cell>
          <cell r="JU234" t="str">
            <v>Aucun</v>
          </cell>
          <cell r="JV234" t="str">
            <v>Aucune</v>
          </cell>
          <cell r="JZ234" t="str">
            <v>Interruption suite à un déplacement / retour</v>
          </cell>
          <cell r="KD234">
            <v>1</v>
          </cell>
          <cell r="KE234">
            <v>0</v>
          </cell>
          <cell r="KF234">
            <v>0</v>
          </cell>
          <cell r="KG234">
            <v>0</v>
          </cell>
          <cell r="KH234">
            <v>0</v>
          </cell>
          <cell r="KI234">
            <v>0</v>
          </cell>
          <cell r="KJ234">
            <v>0</v>
          </cell>
          <cell r="KK234">
            <v>0</v>
          </cell>
          <cell r="KL234">
            <v>0</v>
          </cell>
          <cell r="KM234">
            <v>0</v>
          </cell>
          <cell r="KN234">
            <v>0</v>
          </cell>
          <cell r="KO234">
            <v>0</v>
          </cell>
          <cell r="KP234">
            <v>0</v>
          </cell>
          <cell r="KQ234">
            <v>0</v>
          </cell>
          <cell r="KR234">
            <v>0</v>
          </cell>
          <cell r="KS234">
            <v>0</v>
          </cell>
          <cell r="KV234">
            <v>1</v>
          </cell>
          <cell r="KW234">
            <v>0</v>
          </cell>
          <cell r="KX234">
            <v>0</v>
          </cell>
          <cell r="KY234">
            <v>1</v>
          </cell>
          <cell r="KZ234">
            <v>1</v>
          </cell>
          <cell r="LA234">
            <v>0</v>
          </cell>
          <cell r="LD234">
            <v>0</v>
          </cell>
          <cell r="LE234">
            <v>0</v>
          </cell>
          <cell r="LG234">
            <v>1</v>
          </cell>
          <cell r="LH234">
            <v>0</v>
          </cell>
          <cell r="LI234">
            <v>1</v>
          </cell>
          <cell r="LJ234">
            <v>0</v>
          </cell>
          <cell r="LK234">
            <v>0</v>
          </cell>
          <cell r="LL234">
            <v>0</v>
          </cell>
          <cell r="LM234">
            <v>0</v>
          </cell>
          <cell r="LN234">
            <v>0</v>
          </cell>
          <cell r="LQ234">
            <v>0</v>
          </cell>
          <cell r="LR234">
            <v>1</v>
          </cell>
          <cell r="LS234">
            <v>0</v>
          </cell>
          <cell r="LT234">
            <v>0</v>
          </cell>
          <cell r="LU234">
            <v>0</v>
          </cell>
          <cell r="LV234">
            <v>0</v>
          </cell>
          <cell r="LW234">
            <v>1</v>
          </cell>
          <cell r="LX234">
            <v>1</v>
          </cell>
          <cell r="LY234">
            <v>0</v>
          </cell>
          <cell r="LZ234">
            <v>0</v>
          </cell>
          <cell r="MA234">
            <v>0</v>
          </cell>
          <cell r="MB234">
            <v>0</v>
          </cell>
          <cell r="MC234">
            <v>0</v>
          </cell>
          <cell r="MD234">
            <v>0</v>
          </cell>
          <cell r="MG234">
            <v>0</v>
          </cell>
          <cell r="MH234">
            <v>1</v>
          </cell>
          <cell r="MI234">
            <v>0</v>
          </cell>
          <cell r="MJ234">
            <v>0</v>
          </cell>
          <cell r="MK234">
            <v>0</v>
          </cell>
          <cell r="ML234">
            <v>0</v>
          </cell>
          <cell r="MM234">
            <v>0</v>
          </cell>
          <cell r="MN234">
            <v>0</v>
          </cell>
          <cell r="MO234">
            <v>1</v>
          </cell>
          <cell r="MP234">
            <v>0</v>
          </cell>
          <cell r="MQ234">
            <v>0</v>
          </cell>
          <cell r="MR234">
            <v>1</v>
          </cell>
          <cell r="MS234">
            <v>0</v>
          </cell>
          <cell r="MT234">
            <v>0</v>
          </cell>
          <cell r="MU234">
            <v>0</v>
          </cell>
          <cell r="NH234">
            <v>1</v>
          </cell>
          <cell r="NN234">
            <v>3.3</v>
          </cell>
          <cell r="QR234">
            <v>26</v>
          </cell>
          <cell r="QS234">
            <v>18</v>
          </cell>
        </row>
        <row r="235">
          <cell r="F235" t="str">
            <v>Oui</v>
          </cell>
          <cell r="I235">
            <v>0</v>
          </cell>
          <cell r="AM235">
            <v>45139</v>
          </cell>
          <cell r="AN235" t="str">
            <v>Oui</v>
          </cell>
          <cell r="AQ235" t="str">
            <v>Déplacé interne</v>
          </cell>
          <cell r="BE235">
            <v>0</v>
          </cell>
          <cell r="BF235">
            <v>0</v>
          </cell>
          <cell r="BH235">
            <v>2</v>
          </cell>
          <cell r="BI235">
            <v>1</v>
          </cell>
          <cell r="BK235">
            <v>2</v>
          </cell>
          <cell r="BL235">
            <v>1</v>
          </cell>
          <cell r="BN235">
            <v>1</v>
          </cell>
          <cell r="BO235">
            <v>1</v>
          </cell>
          <cell r="BQ235">
            <v>0</v>
          </cell>
          <cell r="BR235">
            <v>0</v>
          </cell>
          <cell r="CC235">
            <v>8</v>
          </cell>
          <cell r="CF235">
            <v>8</v>
          </cell>
          <cell r="DE235" t="str">
            <v>Travail journalier</v>
          </cell>
          <cell r="DG235" t="str">
            <v>Non</v>
          </cell>
          <cell r="DI235" t="str">
            <v>Oui</v>
          </cell>
          <cell r="DL235" t="str">
            <v>Non</v>
          </cell>
          <cell r="DO235">
            <v>0</v>
          </cell>
          <cell r="DP235">
            <v>0</v>
          </cell>
          <cell r="DQ235">
            <v>1</v>
          </cell>
          <cell r="DR235">
            <v>1</v>
          </cell>
          <cell r="DS235">
            <v>1</v>
          </cell>
          <cell r="DT235">
            <v>0</v>
          </cell>
          <cell r="DU235">
            <v>0</v>
          </cell>
          <cell r="DV235">
            <v>0</v>
          </cell>
          <cell r="DW235">
            <v>0</v>
          </cell>
          <cell r="DX235">
            <v>0</v>
          </cell>
          <cell r="DY235">
            <v>0</v>
          </cell>
          <cell r="DZ235">
            <v>0</v>
          </cell>
          <cell r="EA235">
            <v>0</v>
          </cell>
          <cell r="EB235">
            <v>0</v>
          </cell>
          <cell r="EC235">
            <v>0</v>
          </cell>
          <cell r="ED235">
            <v>0</v>
          </cell>
          <cell r="EF235">
            <v>0</v>
          </cell>
          <cell r="EI235">
            <v>1</v>
          </cell>
          <cell r="EJ235">
            <v>1</v>
          </cell>
          <cell r="EK235">
            <v>2</v>
          </cell>
          <cell r="EL235">
            <v>2</v>
          </cell>
          <cell r="FP235" t="str">
            <v>En famille d'accueil</v>
          </cell>
          <cell r="FR235" t="str">
            <v>Maison (construction non-durable délabrée)</v>
          </cell>
          <cell r="FU235" t="str">
            <v>Oui</v>
          </cell>
          <cell r="GE235" t="str">
            <v>Non</v>
          </cell>
          <cell r="GH235" t="str">
            <v>Eau de surface (p.ex. rivière, barrage, lac, mare, courant, canal, système d’irrigation, etc.)</v>
          </cell>
          <cell r="GK235" t="str">
            <v>Non</v>
          </cell>
          <cell r="GL235" t="str">
            <v>Non</v>
          </cell>
          <cell r="GM235" t="str">
            <v>Non</v>
          </cell>
          <cell r="GN235" t="str">
            <v>Non</v>
          </cell>
          <cell r="GO235" t="str">
            <v>De 31 minutes à 2 heures</v>
          </cell>
          <cell r="GQ235">
            <v>0</v>
          </cell>
          <cell r="GR235">
            <v>1</v>
          </cell>
          <cell r="GS235">
            <v>0</v>
          </cell>
          <cell r="GT235">
            <v>0</v>
          </cell>
          <cell r="GU235">
            <v>0</v>
          </cell>
          <cell r="GV235">
            <v>1</v>
          </cell>
          <cell r="GW235">
            <v>0</v>
          </cell>
          <cell r="GX235">
            <v>0</v>
          </cell>
          <cell r="GY235">
            <v>1</v>
          </cell>
          <cell r="GZ235">
            <v>0</v>
          </cell>
          <cell r="HA235">
            <v>0</v>
          </cell>
          <cell r="HB235">
            <v>0</v>
          </cell>
          <cell r="HM235" t="str">
            <v>Non</v>
          </cell>
          <cell r="HO235" t="str">
            <v>Installation sanitaire non-améliorée (c’est-à-dire qui n'empêchent pas le contact extérieur avec les excréments, p.ex. latrine à fosse ouverte/sans dalle, latrines traditionnelles, etc.)</v>
          </cell>
          <cell r="HQ235" t="str">
            <v>Non</v>
          </cell>
          <cell r="HR235" t="str">
            <v>Oui</v>
          </cell>
          <cell r="HU235" t="str">
            <v>Structure de santé (centre, clinique, hôpital, etc.)</v>
          </cell>
          <cell r="HW235" t="str">
            <v>Structure de santé (centre, clinique, hôpital, etc.)</v>
          </cell>
          <cell r="HY235" t="str">
            <v>Entre 1 heure et 2 heures</v>
          </cell>
          <cell r="HZ235" t="str">
            <v>Non</v>
          </cell>
          <cell r="IB235" t="str">
            <v>Oui</v>
          </cell>
          <cell r="IC235" t="str">
            <v>Oui</v>
          </cell>
          <cell r="ID235" t="str">
            <v>Oui</v>
          </cell>
          <cell r="IG235" t="str">
            <v>Oui</v>
          </cell>
          <cell r="II235" t="str">
            <v>Oui</v>
          </cell>
          <cell r="IK235">
            <v>0</v>
          </cell>
          <cell r="IL235">
            <v>2</v>
          </cell>
          <cell r="IM235">
            <v>0</v>
          </cell>
          <cell r="IO235">
            <v>0</v>
          </cell>
          <cell r="IP235">
            <v>0</v>
          </cell>
          <cell r="IQ235">
            <v>1</v>
          </cell>
          <cell r="IR235">
            <v>0</v>
          </cell>
          <cell r="IS235">
            <v>0</v>
          </cell>
          <cell r="IT235">
            <v>0</v>
          </cell>
          <cell r="IU235">
            <v>0</v>
          </cell>
          <cell r="IW235">
            <v>0</v>
          </cell>
          <cell r="IX235">
            <v>0</v>
          </cell>
          <cell r="IY235">
            <v>0</v>
          </cell>
          <cell r="IZ235">
            <v>0</v>
          </cell>
          <cell r="JA235">
            <v>0</v>
          </cell>
          <cell r="JB235">
            <v>1</v>
          </cell>
          <cell r="JC235">
            <v>0</v>
          </cell>
          <cell r="JE235">
            <v>0</v>
          </cell>
          <cell r="JF235">
            <v>0</v>
          </cell>
          <cell r="JG235">
            <v>1</v>
          </cell>
          <cell r="JH235">
            <v>0</v>
          </cell>
          <cell r="JI235">
            <v>0</v>
          </cell>
          <cell r="JJ235">
            <v>0</v>
          </cell>
          <cell r="JK235">
            <v>0</v>
          </cell>
          <cell r="JL235">
            <v>0</v>
          </cell>
          <cell r="JO235" t="str">
            <v>Au moins une heure</v>
          </cell>
          <cell r="JP235" t="str">
            <v>Non</v>
          </cell>
          <cell r="JS235" t="str">
            <v>Certains mais pas tous</v>
          </cell>
          <cell r="JT235" t="str">
            <v>Certaines mais pas toutes</v>
          </cell>
          <cell r="JU235" t="str">
            <v>Aucun</v>
          </cell>
          <cell r="JV235" t="str">
            <v>Aucune</v>
          </cell>
          <cell r="JZ235" t="str">
            <v>Interruption suite à un déplacement / retour</v>
          </cell>
          <cell r="KD235">
            <v>1</v>
          </cell>
          <cell r="KE235">
            <v>0</v>
          </cell>
          <cell r="KF235">
            <v>0</v>
          </cell>
          <cell r="KG235">
            <v>0</v>
          </cell>
          <cell r="KH235">
            <v>0</v>
          </cell>
          <cell r="KI235">
            <v>0</v>
          </cell>
          <cell r="KJ235">
            <v>0</v>
          </cell>
          <cell r="KK235">
            <v>0</v>
          </cell>
          <cell r="KL235">
            <v>0</v>
          </cell>
          <cell r="KM235">
            <v>0</v>
          </cell>
          <cell r="KN235">
            <v>0</v>
          </cell>
          <cell r="KO235">
            <v>0</v>
          </cell>
          <cell r="KP235">
            <v>0</v>
          </cell>
          <cell r="KQ235">
            <v>0</v>
          </cell>
          <cell r="KR235">
            <v>0</v>
          </cell>
          <cell r="KS235">
            <v>0</v>
          </cell>
          <cell r="KV235">
            <v>1</v>
          </cell>
          <cell r="KW235">
            <v>0</v>
          </cell>
          <cell r="KX235">
            <v>0</v>
          </cell>
          <cell r="KY235">
            <v>1</v>
          </cell>
          <cell r="KZ235">
            <v>1</v>
          </cell>
          <cell r="LA235">
            <v>0</v>
          </cell>
          <cell r="LD235">
            <v>0</v>
          </cell>
          <cell r="LE235">
            <v>0</v>
          </cell>
          <cell r="LG235">
            <v>1</v>
          </cell>
          <cell r="LH235">
            <v>0</v>
          </cell>
          <cell r="LI235">
            <v>1</v>
          </cell>
          <cell r="LJ235">
            <v>0</v>
          </cell>
          <cell r="LK235">
            <v>0</v>
          </cell>
          <cell r="LL235">
            <v>0</v>
          </cell>
          <cell r="LM235">
            <v>0</v>
          </cell>
          <cell r="LN235">
            <v>0</v>
          </cell>
          <cell r="LQ235">
            <v>0</v>
          </cell>
          <cell r="LR235">
            <v>0</v>
          </cell>
          <cell r="LS235">
            <v>0</v>
          </cell>
          <cell r="LT235">
            <v>0</v>
          </cell>
          <cell r="LU235">
            <v>0</v>
          </cell>
          <cell r="LV235">
            <v>0</v>
          </cell>
          <cell r="LW235">
            <v>0</v>
          </cell>
          <cell r="LX235">
            <v>1</v>
          </cell>
          <cell r="LY235">
            <v>0</v>
          </cell>
          <cell r="LZ235">
            <v>1</v>
          </cell>
          <cell r="MA235">
            <v>1</v>
          </cell>
          <cell r="MB235">
            <v>0</v>
          </cell>
          <cell r="MC235">
            <v>0</v>
          </cell>
          <cell r="MD235">
            <v>0</v>
          </cell>
          <cell r="MG235">
            <v>0</v>
          </cell>
          <cell r="MH235">
            <v>1</v>
          </cell>
          <cell r="MI235">
            <v>0</v>
          </cell>
          <cell r="MJ235">
            <v>0</v>
          </cell>
          <cell r="MK235">
            <v>0</v>
          </cell>
          <cell r="ML235">
            <v>0</v>
          </cell>
          <cell r="MM235">
            <v>0</v>
          </cell>
          <cell r="MN235">
            <v>1</v>
          </cell>
          <cell r="MO235">
            <v>0</v>
          </cell>
          <cell r="MP235">
            <v>0</v>
          </cell>
          <cell r="MQ235">
            <v>1</v>
          </cell>
          <cell r="MR235">
            <v>0</v>
          </cell>
          <cell r="MS235">
            <v>0</v>
          </cell>
          <cell r="MT235">
            <v>0</v>
          </cell>
          <cell r="MU235">
            <v>0</v>
          </cell>
          <cell r="NH235">
            <v>1</v>
          </cell>
          <cell r="NN235">
            <v>4.3</v>
          </cell>
          <cell r="QR235">
            <v>9</v>
          </cell>
          <cell r="QS235">
            <v>19</v>
          </cell>
        </row>
        <row r="236">
          <cell r="F236" t="str">
            <v>Oui</v>
          </cell>
          <cell r="I236">
            <v>0</v>
          </cell>
          <cell r="AM236">
            <v>45200</v>
          </cell>
          <cell r="AN236" t="str">
            <v>Oui</v>
          </cell>
          <cell r="AQ236" t="str">
            <v>Déplacé interne</v>
          </cell>
          <cell r="BE236">
            <v>0</v>
          </cell>
          <cell r="BF236">
            <v>0</v>
          </cell>
          <cell r="BH236">
            <v>1</v>
          </cell>
          <cell r="BI236">
            <v>1</v>
          </cell>
          <cell r="BK236">
            <v>0</v>
          </cell>
          <cell r="BL236">
            <v>4</v>
          </cell>
          <cell r="BN236">
            <v>1</v>
          </cell>
          <cell r="BO236">
            <v>1</v>
          </cell>
          <cell r="BQ236">
            <v>0</v>
          </cell>
          <cell r="BR236">
            <v>0</v>
          </cell>
          <cell r="CC236">
            <v>8</v>
          </cell>
          <cell r="CF236">
            <v>8</v>
          </cell>
          <cell r="DE236" t="str">
            <v>Travail journalier</v>
          </cell>
          <cell r="DG236" t="str">
            <v>Non</v>
          </cell>
          <cell r="DI236" t="str">
            <v>Non</v>
          </cell>
          <cell r="DJ236" t="str">
            <v>Autre (préciser)</v>
          </cell>
          <cell r="DL236" t="str">
            <v>Non</v>
          </cell>
          <cell r="DO236">
            <v>0</v>
          </cell>
          <cell r="DP236">
            <v>0</v>
          </cell>
          <cell r="DQ236">
            <v>1</v>
          </cell>
          <cell r="DR236">
            <v>0</v>
          </cell>
          <cell r="DS236">
            <v>1</v>
          </cell>
          <cell r="DT236">
            <v>0</v>
          </cell>
          <cell r="DU236">
            <v>0</v>
          </cell>
          <cell r="DV236">
            <v>0</v>
          </cell>
          <cell r="DW236">
            <v>0</v>
          </cell>
          <cell r="DX236">
            <v>0</v>
          </cell>
          <cell r="DY236">
            <v>0</v>
          </cell>
          <cell r="DZ236">
            <v>1</v>
          </cell>
          <cell r="EA236">
            <v>0</v>
          </cell>
          <cell r="EB236">
            <v>0</v>
          </cell>
          <cell r="EC236">
            <v>0</v>
          </cell>
          <cell r="ED236">
            <v>0</v>
          </cell>
          <cell r="EF236">
            <v>0</v>
          </cell>
          <cell r="EI236">
            <v>1</v>
          </cell>
          <cell r="EJ236">
            <v>1</v>
          </cell>
          <cell r="EK236">
            <v>1</v>
          </cell>
          <cell r="EL236">
            <v>1</v>
          </cell>
          <cell r="FP236" t="str">
            <v>En famille d'accueil</v>
          </cell>
          <cell r="FR236" t="str">
            <v>Abri d'urgence (non-durable, construit à partir des matériaux disponibles en urgence)</v>
          </cell>
          <cell r="FU236" t="str">
            <v>Non</v>
          </cell>
          <cell r="GE236" t="str">
            <v>Non</v>
          </cell>
          <cell r="GH236" t="str">
            <v>Eau de surface (p.ex. rivière, barrage, lac, mare, courant, canal, système d’irrigation, etc.)</v>
          </cell>
          <cell r="GK236" t="str">
            <v>Non</v>
          </cell>
          <cell r="GL236" t="str">
            <v>Non</v>
          </cell>
          <cell r="GM236" t="str">
            <v>Non</v>
          </cell>
          <cell r="GN236" t="str">
            <v>Non</v>
          </cell>
          <cell r="GO236" t="str">
            <v>De 31 minutes à 2 heures</v>
          </cell>
          <cell r="GQ236">
            <v>0</v>
          </cell>
          <cell r="GR236">
            <v>1</v>
          </cell>
          <cell r="GS236">
            <v>0</v>
          </cell>
          <cell r="GT236">
            <v>0</v>
          </cell>
          <cell r="GU236">
            <v>0</v>
          </cell>
          <cell r="GV236">
            <v>1</v>
          </cell>
          <cell r="GW236">
            <v>0</v>
          </cell>
          <cell r="GX236">
            <v>0</v>
          </cell>
          <cell r="GY236">
            <v>1</v>
          </cell>
          <cell r="GZ236">
            <v>0</v>
          </cell>
          <cell r="HA236">
            <v>0</v>
          </cell>
          <cell r="HB236">
            <v>0</v>
          </cell>
          <cell r="HM236" t="str">
            <v>Non</v>
          </cell>
          <cell r="HO236" t="str">
            <v>Installation sanitaire non-améliorée (c’est-à-dire qui n'empêchent pas le contact extérieur avec les excréments, p.ex. latrine à fosse ouverte/sans dalle, latrines traditionnelles, etc.)</v>
          </cell>
          <cell r="HQ236" t="str">
            <v>Non</v>
          </cell>
          <cell r="HR236" t="str">
            <v>Oui</v>
          </cell>
          <cell r="HU236" t="str">
            <v>Structure de santé (centre, clinique, hôpital, etc.)</v>
          </cell>
          <cell r="HW236" t="str">
            <v>Structure de santé (centre, clinique, hôpital, etc.)</v>
          </cell>
          <cell r="HY236" t="str">
            <v>Entre 1 heure et 2 heures</v>
          </cell>
          <cell r="HZ236" t="str">
            <v>Non</v>
          </cell>
          <cell r="IB236" t="str">
            <v>Oui</v>
          </cell>
          <cell r="IC236" t="str">
            <v>Oui</v>
          </cell>
          <cell r="ID236" t="str">
            <v>Oui</v>
          </cell>
          <cell r="IG236" t="str">
            <v>Non</v>
          </cell>
          <cell r="II236" t="str">
            <v>Non</v>
          </cell>
          <cell r="IO236">
            <v>0</v>
          </cell>
          <cell r="IP236">
            <v>0</v>
          </cell>
          <cell r="IQ236">
            <v>0</v>
          </cell>
          <cell r="IR236">
            <v>0</v>
          </cell>
          <cell r="IS236">
            <v>0</v>
          </cell>
          <cell r="IT236">
            <v>1</v>
          </cell>
          <cell r="IU236">
            <v>0</v>
          </cell>
          <cell r="IW236">
            <v>0</v>
          </cell>
          <cell r="IX236">
            <v>0</v>
          </cell>
          <cell r="IY236">
            <v>0</v>
          </cell>
          <cell r="IZ236">
            <v>0</v>
          </cell>
          <cell r="JA236">
            <v>0</v>
          </cell>
          <cell r="JB236">
            <v>1</v>
          </cell>
          <cell r="JC236">
            <v>0</v>
          </cell>
          <cell r="JE236">
            <v>0</v>
          </cell>
          <cell r="JF236">
            <v>1</v>
          </cell>
          <cell r="JG236">
            <v>0</v>
          </cell>
          <cell r="JH236">
            <v>0</v>
          </cell>
          <cell r="JI236">
            <v>0</v>
          </cell>
          <cell r="JJ236">
            <v>0</v>
          </cell>
          <cell r="JK236">
            <v>0</v>
          </cell>
          <cell r="JL236">
            <v>0</v>
          </cell>
          <cell r="JO236" t="str">
            <v>Au moins une heure</v>
          </cell>
          <cell r="JP236" t="str">
            <v>Non</v>
          </cell>
          <cell r="JT236" t="str">
            <v>Certaines mais pas toutes</v>
          </cell>
          <cell r="JV236" t="str">
            <v>Aucune</v>
          </cell>
          <cell r="JZ236" t="str">
            <v>Interruption suite à un déplacement / retour</v>
          </cell>
          <cell r="KD236">
            <v>1</v>
          </cell>
          <cell r="KE236">
            <v>0</v>
          </cell>
          <cell r="KF236">
            <v>0</v>
          </cell>
          <cell r="KG236">
            <v>0</v>
          </cell>
          <cell r="KH236">
            <v>0</v>
          </cell>
          <cell r="KI236">
            <v>0</v>
          </cell>
          <cell r="KJ236">
            <v>0</v>
          </cell>
          <cell r="KK236">
            <v>0</v>
          </cell>
          <cell r="KL236">
            <v>0</v>
          </cell>
          <cell r="KM236">
            <v>0</v>
          </cell>
          <cell r="KN236">
            <v>0</v>
          </cell>
          <cell r="KO236">
            <v>0</v>
          </cell>
          <cell r="KP236">
            <v>0</v>
          </cell>
          <cell r="KQ236">
            <v>0</v>
          </cell>
          <cell r="KR236">
            <v>0</v>
          </cell>
          <cell r="KS236">
            <v>0</v>
          </cell>
          <cell r="KV236">
            <v>1</v>
          </cell>
          <cell r="KW236">
            <v>0</v>
          </cell>
          <cell r="KX236">
            <v>0</v>
          </cell>
          <cell r="KY236">
            <v>1</v>
          </cell>
          <cell r="KZ236">
            <v>1</v>
          </cell>
          <cell r="LA236">
            <v>0</v>
          </cell>
          <cell r="LD236">
            <v>0</v>
          </cell>
          <cell r="LE236">
            <v>0</v>
          </cell>
          <cell r="LG236">
            <v>0</v>
          </cell>
          <cell r="LH236">
            <v>0</v>
          </cell>
          <cell r="LI236">
            <v>1</v>
          </cell>
          <cell r="LJ236">
            <v>0</v>
          </cell>
          <cell r="LK236">
            <v>0</v>
          </cell>
          <cell r="LL236">
            <v>1</v>
          </cell>
          <cell r="LM236">
            <v>0</v>
          </cell>
          <cell r="LN236">
            <v>0</v>
          </cell>
          <cell r="LQ236">
            <v>0</v>
          </cell>
          <cell r="LR236">
            <v>1</v>
          </cell>
          <cell r="LS236">
            <v>0</v>
          </cell>
          <cell r="LT236">
            <v>0</v>
          </cell>
          <cell r="LU236">
            <v>0</v>
          </cell>
          <cell r="LV236">
            <v>0</v>
          </cell>
          <cell r="LW236">
            <v>1</v>
          </cell>
          <cell r="LX236">
            <v>0</v>
          </cell>
          <cell r="LY236">
            <v>0</v>
          </cell>
          <cell r="LZ236">
            <v>1</v>
          </cell>
          <cell r="MA236">
            <v>0</v>
          </cell>
          <cell r="MB236">
            <v>0</v>
          </cell>
          <cell r="MC236">
            <v>0</v>
          </cell>
          <cell r="MD236">
            <v>0</v>
          </cell>
          <cell r="MG236">
            <v>0</v>
          </cell>
          <cell r="MH236">
            <v>1</v>
          </cell>
          <cell r="MI236">
            <v>0</v>
          </cell>
          <cell r="MJ236">
            <v>0</v>
          </cell>
          <cell r="MK236">
            <v>0</v>
          </cell>
          <cell r="ML236">
            <v>0</v>
          </cell>
          <cell r="MM236">
            <v>0</v>
          </cell>
          <cell r="MN236">
            <v>1</v>
          </cell>
          <cell r="MO236">
            <v>0</v>
          </cell>
          <cell r="MP236">
            <v>0</v>
          </cell>
          <cell r="MQ236">
            <v>1</v>
          </cell>
          <cell r="MR236">
            <v>0</v>
          </cell>
          <cell r="MS236">
            <v>0</v>
          </cell>
          <cell r="MT236">
            <v>0</v>
          </cell>
          <cell r="MU236">
            <v>0</v>
          </cell>
          <cell r="NH236">
            <v>1</v>
          </cell>
          <cell r="NN236">
            <v>4.2</v>
          </cell>
          <cell r="QR236">
            <v>18</v>
          </cell>
          <cell r="QS236">
            <v>42</v>
          </cell>
        </row>
        <row r="237">
          <cell r="F237" t="str">
            <v>Oui</v>
          </cell>
          <cell r="I237">
            <v>0</v>
          </cell>
          <cell r="AM237">
            <v>45139</v>
          </cell>
          <cell r="AN237" t="str">
            <v>Oui</v>
          </cell>
          <cell r="AQ237" t="str">
            <v>Déplacé interne</v>
          </cell>
          <cell r="BE237">
            <v>0</v>
          </cell>
          <cell r="BF237">
            <v>0</v>
          </cell>
          <cell r="BH237">
            <v>1</v>
          </cell>
          <cell r="BI237">
            <v>1</v>
          </cell>
          <cell r="BK237">
            <v>3</v>
          </cell>
          <cell r="BL237">
            <v>1</v>
          </cell>
          <cell r="BN237">
            <v>1</v>
          </cell>
          <cell r="BO237">
            <v>1</v>
          </cell>
          <cell r="BQ237">
            <v>0</v>
          </cell>
          <cell r="BR237">
            <v>0</v>
          </cell>
          <cell r="CC237">
            <v>8</v>
          </cell>
          <cell r="CF237">
            <v>8</v>
          </cell>
          <cell r="DE237" t="str">
            <v>Travail journalier</v>
          </cell>
          <cell r="DG237" t="str">
            <v>Non</v>
          </cell>
          <cell r="DI237" t="str">
            <v>Oui</v>
          </cell>
          <cell r="DL237" t="str">
            <v>Non</v>
          </cell>
          <cell r="DO237">
            <v>1</v>
          </cell>
          <cell r="DP237">
            <v>0</v>
          </cell>
          <cell r="DQ237">
            <v>0</v>
          </cell>
          <cell r="DR237">
            <v>1</v>
          </cell>
          <cell r="DS237">
            <v>1</v>
          </cell>
          <cell r="DT237">
            <v>0</v>
          </cell>
          <cell r="DU237">
            <v>0</v>
          </cell>
          <cell r="DV237">
            <v>0</v>
          </cell>
          <cell r="DW237">
            <v>0</v>
          </cell>
          <cell r="DX237">
            <v>0</v>
          </cell>
          <cell r="DY237">
            <v>0</v>
          </cell>
          <cell r="DZ237">
            <v>0</v>
          </cell>
          <cell r="EA237">
            <v>0</v>
          </cell>
          <cell r="EB237">
            <v>0</v>
          </cell>
          <cell r="EC237">
            <v>0</v>
          </cell>
          <cell r="ED237">
            <v>0</v>
          </cell>
          <cell r="EF237">
            <v>0</v>
          </cell>
          <cell r="EI237">
            <v>1</v>
          </cell>
          <cell r="EJ237">
            <v>2</v>
          </cell>
          <cell r="EK237">
            <v>2</v>
          </cell>
          <cell r="EL237">
            <v>2</v>
          </cell>
          <cell r="FP237" t="str">
            <v>En famille d'accueil</v>
          </cell>
          <cell r="FR237" t="str">
            <v>Maison (construction non-durable délabrée)</v>
          </cell>
          <cell r="FU237" t="str">
            <v>Oui</v>
          </cell>
          <cell r="GE237" t="str">
            <v>Non</v>
          </cell>
          <cell r="GH237" t="str">
            <v>Source non-améliorée (c'est à dire non-protégée de l'extérieur, p.ex. puits creusé non-couvert/traditionnel, source naturelle non-aménagée, etc.)</v>
          </cell>
          <cell r="GK237" t="str">
            <v>Non</v>
          </cell>
          <cell r="GL237" t="str">
            <v>Non</v>
          </cell>
          <cell r="GM237" t="str">
            <v>Non</v>
          </cell>
          <cell r="GN237" t="str">
            <v>Non</v>
          </cell>
          <cell r="GO237" t="str">
            <v>De 31 minutes à 2 heures</v>
          </cell>
          <cell r="GQ237">
            <v>0</v>
          </cell>
          <cell r="GR237">
            <v>1</v>
          </cell>
          <cell r="GS237">
            <v>0</v>
          </cell>
          <cell r="GT237">
            <v>0</v>
          </cell>
          <cell r="GU237">
            <v>0</v>
          </cell>
          <cell r="GV237">
            <v>1</v>
          </cell>
          <cell r="GW237">
            <v>0</v>
          </cell>
          <cell r="GX237">
            <v>0</v>
          </cell>
          <cell r="GY237">
            <v>1</v>
          </cell>
          <cell r="GZ237">
            <v>0</v>
          </cell>
          <cell r="HA237">
            <v>0</v>
          </cell>
          <cell r="HB237">
            <v>0</v>
          </cell>
          <cell r="HM237" t="str">
            <v>Non</v>
          </cell>
          <cell r="HO237" t="str">
            <v>Installation sanitaire non-améliorée (c’est-à-dire qui n'empêchent pas le contact extérieur avec les excréments, p.ex. latrine à fosse ouverte/sans dalle, latrines traditionnelles, etc.)</v>
          </cell>
          <cell r="HQ237" t="str">
            <v>Non</v>
          </cell>
          <cell r="HR237" t="str">
            <v>Oui</v>
          </cell>
          <cell r="HU237" t="str">
            <v>Structure de santé (centre, clinique, hôpital, etc.)</v>
          </cell>
          <cell r="HW237" t="str">
            <v>Structure de santé (centre, clinique, hôpital, etc.)</v>
          </cell>
          <cell r="HY237" t="str">
            <v>Entre 2 heures et une demi-journée</v>
          </cell>
          <cell r="HZ237" t="str">
            <v>Non</v>
          </cell>
          <cell r="IB237" t="str">
            <v>Oui</v>
          </cell>
          <cell r="IC237" t="str">
            <v>Oui</v>
          </cell>
          <cell r="ID237" t="str">
            <v>Oui</v>
          </cell>
          <cell r="IG237" t="str">
            <v>Non</v>
          </cell>
          <cell r="II237" t="str">
            <v>Non</v>
          </cell>
          <cell r="IO237">
            <v>0</v>
          </cell>
          <cell r="IP237">
            <v>0</v>
          </cell>
          <cell r="IQ237">
            <v>0</v>
          </cell>
          <cell r="IR237">
            <v>0</v>
          </cell>
          <cell r="IS237">
            <v>0</v>
          </cell>
          <cell r="IT237">
            <v>1</v>
          </cell>
          <cell r="IU237">
            <v>0</v>
          </cell>
          <cell r="IW237">
            <v>0</v>
          </cell>
          <cell r="IX237">
            <v>0</v>
          </cell>
          <cell r="IY237">
            <v>0</v>
          </cell>
          <cell r="IZ237">
            <v>0</v>
          </cell>
          <cell r="JA237">
            <v>0</v>
          </cell>
          <cell r="JB237">
            <v>1</v>
          </cell>
          <cell r="JC237">
            <v>0</v>
          </cell>
          <cell r="JE237">
            <v>1</v>
          </cell>
          <cell r="JF237">
            <v>0</v>
          </cell>
          <cell r="JG237">
            <v>0</v>
          </cell>
          <cell r="JH237">
            <v>0</v>
          </cell>
          <cell r="JI237">
            <v>0</v>
          </cell>
          <cell r="JJ237">
            <v>0</v>
          </cell>
          <cell r="JK237">
            <v>0</v>
          </cell>
          <cell r="JL237">
            <v>0</v>
          </cell>
          <cell r="JO237" t="str">
            <v>Au moins une heure</v>
          </cell>
          <cell r="JP237" t="str">
            <v>Non</v>
          </cell>
          <cell r="JS237" t="str">
            <v>Certains mais pas tous</v>
          </cell>
          <cell r="JT237" t="str">
            <v>Certaines mais pas toutes</v>
          </cell>
          <cell r="JU237" t="str">
            <v>Pas de garçons de cet âge dans le ménage</v>
          </cell>
          <cell r="JV237" t="str">
            <v>Pas de filles de cet âge dans le ménage</v>
          </cell>
          <cell r="JZ237" t="str">
            <v>Interruption suite à un déplacement / retour</v>
          </cell>
          <cell r="KD237">
            <v>1</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V237">
            <v>1</v>
          </cell>
          <cell r="KW237">
            <v>0</v>
          </cell>
          <cell r="KX237">
            <v>0</v>
          </cell>
          <cell r="KY237">
            <v>1</v>
          </cell>
          <cell r="KZ237">
            <v>1</v>
          </cell>
          <cell r="LA237">
            <v>0</v>
          </cell>
          <cell r="LD237">
            <v>0</v>
          </cell>
          <cell r="LE237">
            <v>0</v>
          </cell>
          <cell r="LG237">
            <v>0</v>
          </cell>
          <cell r="LH237">
            <v>0</v>
          </cell>
          <cell r="LI237">
            <v>0</v>
          </cell>
          <cell r="LJ237">
            <v>1</v>
          </cell>
          <cell r="LK237">
            <v>0</v>
          </cell>
          <cell r="LL237">
            <v>1</v>
          </cell>
          <cell r="LM237">
            <v>0</v>
          </cell>
          <cell r="LN237">
            <v>0</v>
          </cell>
          <cell r="LQ237">
            <v>0</v>
          </cell>
          <cell r="LR237">
            <v>0</v>
          </cell>
          <cell r="LS237">
            <v>0</v>
          </cell>
          <cell r="LT237">
            <v>0</v>
          </cell>
          <cell r="LU237">
            <v>1</v>
          </cell>
          <cell r="LV237">
            <v>0</v>
          </cell>
          <cell r="LW237">
            <v>1</v>
          </cell>
          <cell r="LX237">
            <v>0</v>
          </cell>
          <cell r="LY237">
            <v>0</v>
          </cell>
          <cell r="LZ237">
            <v>1</v>
          </cell>
          <cell r="MA237">
            <v>0</v>
          </cell>
          <cell r="MB237">
            <v>0</v>
          </cell>
          <cell r="MC237">
            <v>0</v>
          </cell>
          <cell r="MD237">
            <v>0</v>
          </cell>
          <cell r="MG237">
            <v>0</v>
          </cell>
          <cell r="MH237">
            <v>1</v>
          </cell>
          <cell r="MI237">
            <v>0</v>
          </cell>
          <cell r="MJ237">
            <v>0</v>
          </cell>
          <cell r="MK237">
            <v>0</v>
          </cell>
          <cell r="ML237">
            <v>1</v>
          </cell>
          <cell r="MM237">
            <v>1</v>
          </cell>
          <cell r="MN237">
            <v>0</v>
          </cell>
          <cell r="MO237">
            <v>0</v>
          </cell>
          <cell r="MP237">
            <v>0</v>
          </cell>
          <cell r="MQ237">
            <v>0</v>
          </cell>
          <cell r="MR237">
            <v>0</v>
          </cell>
          <cell r="MS237">
            <v>0</v>
          </cell>
          <cell r="MT237">
            <v>0</v>
          </cell>
          <cell r="MU237">
            <v>0</v>
          </cell>
          <cell r="NH237">
            <v>1</v>
          </cell>
          <cell r="NN237">
            <v>4.0999999999999996</v>
          </cell>
          <cell r="QR237">
            <v>4</v>
          </cell>
          <cell r="QS237">
            <v>24</v>
          </cell>
        </row>
        <row r="238">
          <cell r="F238" t="str">
            <v>Oui</v>
          </cell>
          <cell r="I238">
            <v>0</v>
          </cell>
          <cell r="AM238">
            <v>45200</v>
          </cell>
          <cell r="AN238" t="str">
            <v>Oui</v>
          </cell>
          <cell r="AQ238" t="str">
            <v>Déplacé interne</v>
          </cell>
          <cell r="BE238">
            <v>1</v>
          </cell>
          <cell r="BF238">
            <v>0</v>
          </cell>
          <cell r="BH238">
            <v>0</v>
          </cell>
          <cell r="BI238">
            <v>0</v>
          </cell>
          <cell r="BK238">
            <v>0</v>
          </cell>
          <cell r="BL238">
            <v>1</v>
          </cell>
          <cell r="BN238">
            <v>1</v>
          </cell>
          <cell r="BO238">
            <v>1</v>
          </cell>
          <cell r="BQ238">
            <v>0</v>
          </cell>
          <cell r="BR238">
            <v>0</v>
          </cell>
          <cell r="CC238">
            <v>4</v>
          </cell>
          <cell r="CF238">
            <v>4</v>
          </cell>
          <cell r="DE238" t="str">
            <v>Travail journalier</v>
          </cell>
          <cell r="DG238" t="str">
            <v>Non</v>
          </cell>
          <cell r="DI238" t="str">
            <v>Oui</v>
          </cell>
          <cell r="DL238" t="str">
            <v>Non</v>
          </cell>
          <cell r="DO238">
            <v>0</v>
          </cell>
          <cell r="DP238">
            <v>0</v>
          </cell>
          <cell r="DQ238">
            <v>1</v>
          </cell>
          <cell r="DR238">
            <v>1</v>
          </cell>
          <cell r="DS238">
            <v>1</v>
          </cell>
          <cell r="DT238">
            <v>0</v>
          </cell>
          <cell r="DU238">
            <v>0</v>
          </cell>
          <cell r="DV238">
            <v>0</v>
          </cell>
          <cell r="DW238">
            <v>0</v>
          </cell>
          <cell r="DX238">
            <v>0</v>
          </cell>
          <cell r="DY238">
            <v>0</v>
          </cell>
          <cell r="DZ238">
            <v>0</v>
          </cell>
          <cell r="EA238">
            <v>0</v>
          </cell>
          <cell r="EB238">
            <v>0</v>
          </cell>
          <cell r="EC238">
            <v>0</v>
          </cell>
          <cell r="ED238">
            <v>0</v>
          </cell>
          <cell r="EF238">
            <v>0</v>
          </cell>
          <cell r="EI238">
            <v>1</v>
          </cell>
          <cell r="EJ238">
            <v>1</v>
          </cell>
          <cell r="EK238">
            <v>1</v>
          </cell>
          <cell r="EL238">
            <v>1</v>
          </cell>
          <cell r="FP238" t="str">
            <v>En famille d'accueil</v>
          </cell>
          <cell r="FR238" t="str">
            <v>Maison (construction non-durable délabrée)</v>
          </cell>
          <cell r="FU238" t="str">
            <v>Oui</v>
          </cell>
          <cell r="GE238" t="str">
            <v>Non</v>
          </cell>
          <cell r="GH238" t="str">
            <v>Source non-améliorée (c'est à dire non-protégée de l'extérieur, p.ex. puits creusé non-couvert/traditionnel, source naturelle non-aménagée, etc.)</v>
          </cell>
          <cell r="GK238" t="str">
            <v>Non</v>
          </cell>
          <cell r="GL238" t="str">
            <v>Non</v>
          </cell>
          <cell r="GM238" t="str">
            <v>Non</v>
          </cell>
          <cell r="GN238" t="str">
            <v>Non</v>
          </cell>
          <cell r="GO238" t="str">
            <v>De 31 minutes à 2 heures</v>
          </cell>
          <cell r="GQ238">
            <v>0</v>
          </cell>
          <cell r="GR238">
            <v>1</v>
          </cell>
          <cell r="GS238">
            <v>0</v>
          </cell>
          <cell r="GT238">
            <v>0</v>
          </cell>
          <cell r="GU238">
            <v>0</v>
          </cell>
          <cell r="GV238">
            <v>1</v>
          </cell>
          <cell r="GW238">
            <v>0</v>
          </cell>
          <cell r="GX238">
            <v>0</v>
          </cell>
          <cell r="GY238">
            <v>1</v>
          </cell>
          <cell r="GZ238">
            <v>0</v>
          </cell>
          <cell r="HA238">
            <v>0</v>
          </cell>
          <cell r="HB238">
            <v>0</v>
          </cell>
          <cell r="HM238" t="str">
            <v>Non</v>
          </cell>
          <cell r="HO238" t="str">
            <v>Installation sanitaire non-améliorée (c’est-à-dire qui n'empêchent pas le contact extérieur avec les excréments, p.ex. latrine à fosse ouverte/sans dalle, latrines traditionnelles, etc.)</v>
          </cell>
          <cell r="HQ238" t="str">
            <v>Ne sait pas</v>
          </cell>
          <cell r="HR238" t="str">
            <v>Oui</v>
          </cell>
          <cell r="HU238" t="str">
            <v>Structure de santé (centre, clinique, hôpital, etc.)</v>
          </cell>
          <cell r="HW238" t="str">
            <v>Structure de santé (centre, clinique, hôpital, etc.)</v>
          </cell>
          <cell r="HY238" t="str">
            <v>Entre 2 heures et une demi-journée</v>
          </cell>
          <cell r="HZ238" t="str">
            <v>Non</v>
          </cell>
          <cell r="IB238" t="str">
            <v>Oui</v>
          </cell>
          <cell r="IC238" t="str">
            <v>Oui</v>
          </cell>
          <cell r="ID238" t="str">
            <v>Non</v>
          </cell>
          <cell r="IG238" t="str">
            <v>Oui</v>
          </cell>
          <cell r="II238" t="str">
            <v>Non</v>
          </cell>
          <cell r="IO238">
            <v>0</v>
          </cell>
          <cell r="IP238">
            <v>0</v>
          </cell>
          <cell r="IQ238">
            <v>0</v>
          </cell>
          <cell r="IR238">
            <v>0</v>
          </cell>
          <cell r="IS238">
            <v>1</v>
          </cell>
          <cell r="IT238">
            <v>0</v>
          </cell>
          <cell r="IU238">
            <v>0</v>
          </cell>
          <cell r="IW238">
            <v>0</v>
          </cell>
          <cell r="IX238">
            <v>0</v>
          </cell>
          <cell r="IY238">
            <v>0</v>
          </cell>
          <cell r="IZ238">
            <v>0</v>
          </cell>
          <cell r="JA238">
            <v>0</v>
          </cell>
          <cell r="JB238">
            <v>1</v>
          </cell>
          <cell r="JC238">
            <v>0</v>
          </cell>
          <cell r="JE238">
            <v>0</v>
          </cell>
          <cell r="JF238">
            <v>1</v>
          </cell>
          <cell r="JG238">
            <v>0</v>
          </cell>
          <cell r="JH238">
            <v>0</v>
          </cell>
          <cell r="JI238">
            <v>0</v>
          </cell>
          <cell r="JJ238">
            <v>0</v>
          </cell>
          <cell r="JK238">
            <v>0</v>
          </cell>
          <cell r="JL238">
            <v>0</v>
          </cell>
          <cell r="JO238" t="str">
            <v>Au moins une heure</v>
          </cell>
          <cell r="JP238" t="str">
            <v>Non</v>
          </cell>
          <cell r="JT238" t="str">
            <v>Pas de filles de cet âge dans le ménage</v>
          </cell>
          <cell r="JV238" t="str">
            <v>Pas de filles de cet âge dans le ménage</v>
          </cell>
          <cell r="KD238">
            <v>1</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V238">
            <v>1</v>
          </cell>
          <cell r="KW238">
            <v>0</v>
          </cell>
          <cell r="KX238">
            <v>0</v>
          </cell>
          <cell r="KY238">
            <v>1</v>
          </cell>
          <cell r="KZ238">
            <v>1</v>
          </cell>
          <cell r="LA238">
            <v>0</v>
          </cell>
          <cell r="LD238">
            <v>0</v>
          </cell>
          <cell r="LE238">
            <v>0</v>
          </cell>
          <cell r="LG238">
            <v>0</v>
          </cell>
          <cell r="LH238">
            <v>0</v>
          </cell>
          <cell r="LI238">
            <v>0</v>
          </cell>
          <cell r="LJ238">
            <v>1</v>
          </cell>
          <cell r="LK238">
            <v>1</v>
          </cell>
          <cell r="LL238">
            <v>0</v>
          </cell>
          <cell r="LM238">
            <v>0</v>
          </cell>
          <cell r="LN238">
            <v>0</v>
          </cell>
          <cell r="LQ238">
            <v>0</v>
          </cell>
          <cell r="LR238">
            <v>0</v>
          </cell>
          <cell r="LS238">
            <v>0</v>
          </cell>
          <cell r="LT238">
            <v>0</v>
          </cell>
          <cell r="LU238">
            <v>0</v>
          </cell>
          <cell r="LV238">
            <v>1</v>
          </cell>
          <cell r="LW238">
            <v>1</v>
          </cell>
          <cell r="LX238">
            <v>1</v>
          </cell>
          <cell r="LY238">
            <v>0</v>
          </cell>
          <cell r="LZ238">
            <v>0</v>
          </cell>
          <cell r="MA238">
            <v>0</v>
          </cell>
          <cell r="MB238">
            <v>0</v>
          </cell>
          <cell r="MC238">
            <v>0</v>
          </cell>
          <cell r="MD238">
            <v>0</v>
          </cell>
          <cell r="MG238">
            <v>0</v>
          </cell>
          <cell r="MH238">
            <v>1</v>
          </cell>
          <cell r="MI238">
            <v>0</v>
          </cell>
          <cell r="MJ238">
            <v>0</v>
          </cell>
          <cell r="MK238">
            <v>0</v>
          </cell>
          <cell r="ML238">
            <v>0</v>
          </cell>
          <cell r="MM238">
            <v>0</v>
          </cell>
          <cell r="MN238">
            <v>1</v>
          </cell>
          <cell r="MO238">
            <v>0</v>
          </cell>
          <cell r="MP238">
            <v>0</v>
          </cell>
          <cell r="MQ238">
            <v>0</v>
          </cell>
          <cell r="MR238">
            <v>0</v>
          </cell>
          <cell r="MS238">
            <v>0</v>
          </cell>
          <cell r="MT238">
            <v>0</v>
          </cell>
          <cell r="MU238">
            <v>0</v>
          </cell>
          <cell r="NH238">
            <v>1</v>
          </cell>
          <cell r="NN238">
            <v>4.2</v>
          </cell>
          <cell r="QR238">
            <v>12</v>
          </cell>
          <cell r="QS238">
            <v>22</v>
          </cell>
        </row>
        <row r="239">
          <cell r="F239" t="str">
            <v>Oui</v>
          </cell>
          <cell r="I239">
            <v>0</v>
          </cell>
          <cell r="AM239">
            <v>45200</v>
          </cell>
          <cell r="AN239" t="str">
            <v>Oui</v>
          </cell>
          <cell r="AQ239" t="str">
            <v>Déplacé interne</v>
          </cell>
          <cell r="BE239">
            <v>1</v>
          </cell>
          <cell r="BF239">
            <v>0</v>
          </cell>
          <cell r="BH239">
            <v>0</v>
          </cell>
          <cell r="BI239">
            <v>0</v>
          </cell>
          <cell r="BK239">
            <v>0</v>
          </cell>
          <cell r="BL239">
            <v>1</v>
          </cell>
          <cell r="BN239">
            <v>1</v>
          </cell>
          <cell r="BO239">
            <v>1</v>
          </cell>
          <cell r="BQ239">
            <v>0</v>
          </cell>
          <cell r="BR239">
            <v>0</v>
          </cell>
          <cell r="CC239">
            <v>4</v>
          </cell>
          <cell r="CF239">
            <v>4</v>
          </cell>
          <cell r="DE239" t="str">
            <v>Travail journalier</v>
          </cell>
          <cell r="DG239" t="str">
            <v>Non</v>
          </cell>
          <cell r="DI239" t="str">
            <v>Oui</v>
          </cell>
          <cell r="DL239" t="str">
            <v>Non</v>
          </cell>
          <cell r="DO239">
            <v>0</v>
          </cell>
          <cell r="DP239">
            <v>0</v>
          </cell>
          <cell r="DQ239">
            <v>1</v>
          </cell>
          <cell r="DR239">
            <v>1</v>
          </cell>
          <cell r="DS239">
            <v>1</v>
          </cell>
          <cell r="DT239">
            <v>0</v>
          </cell>
          <cell r="DU239">
            <v>0</v>
          </cell>
          <cell r="DV239">
            <v>0</v>
          </cell>
          <cell r="DW239">
            <v>0</v>
          </cell>
          <cell r="DX239">
            <v>0</v>
          </cell>
          <cell r="DY239">
            <v>0</v>
          </cell>
          <cell r="DZ239">
            <v>0</v>
          </cell>
          <cell r="EA239">
            <v>0</v>
          </cell>
          <cell r="EB239">
            <v>0</v>
          </cell>
          <cell r="EC239">
            <v>0</v>
          </cell>
          <cell r="ED239">
            <v>0</v>
          </cell>
          <cell r="EF239">
            <v>0</v>
          </cell>
          <cell r="EI239">
            <v>2</v>
          </cell>
          <cell r="EJ239">
            <v>2</v>
          </cell>
          <cell r="EK239">
            <v>2</v>
          </cell>
          <cell r="EL239">
            <v>2</v>
          </cell>
          <cell r="FP239" t="str">
            <v>En famille d'accueil</v>
          </cell>
          <cell r="FR239" t="str">
            <v>Maison (construction non-durable délabrée)</v>
          </cell>
          <cell r="FU239" t="str">
            <v>Oui</v>
          </cell>
          <cell r="GE239" t="str">
            <v>Non</v>
          </cell>
          <cell r="GH239" t="str">
            <v>Source non-améliorée (c'est à dire non-protégée de l'extérieur, p.ex. puits creusé non-couvert/traditionnel, source naturelle non-aménagée, etc.)</v>
          </cell>
          <cell r="GK239" t="str">
            <v>Non</v>
          </cell>
          <cell r="GL239" t="str">
            <v>Non</v>
          </cell>
          <cell r="GM239" t="str">
            <v>Non</v>
          </cell>
          <cell r="GN239" t="str">
            <v>Non</v>
          </cell>
          <cell r="GO239" t="str">
            <v>De 31 minutes à 2 heures</v>
          </cell>
          <cell r="GQ239">
            <v>0</v>
          </cell>
          <cell r="GR239">
            <v>1</v>
          </cell>
          <cell r="GS239">
            <v>0</v>
          </cell>
          <cell r="GT239">
            <v>0</v>
          </cell>
          <cell r="GU239">
            <v>0</v>
          </cell>
          <cell r="GV239">
            <v>1</v>
          </cell>
          <cell r="GW239">
            <v>0</v>
          </cell>
          <cell r="GX239">
            <v>0</v>
          </cell>
          <cell r="GY239">
            <v>1</v>
          </cell>
          <cell r="GZ239">
            <v>0</v>
          </cell>
          <cell r="HA239">
            <v>0</v>
          </cell>
          <cell r="HB239">
            <v>0</v>
          </cell>
          <cell r="HM239" t="str">
            <v>Non</v>
          </cell>
          <cell r="HO239" t="str">
            <v>Installation sanitaire non-améliorée (c’est-à-dire qui n'empêchent pas le contact extérieur avec les excréments, p.ex. latrine à fosse ouverte/sans dalle, latrines traditionnelles, etc.)</v>
          </cell>
          <cell r="HQ239" t="str">
            <v>Non</v>
          </cell>
          <cell r="HR239" t="str">
            <v>Oui</v>
          </cell>
          <cell r="HU239" t="str">
            <v>Reste à la maison / se soigne soi-même</v>
          </cell>
          <cell r="HW239" t="str">
            <v>Reste à la maison / se soigne soi-même</v>
          </cell>
          <cell r="HY239" t="str">
            <v>Plus d’une demi-journée / pas de centre de santé disponible</v>
          </cell>
          <cell r="HZ239" t="str">
            <v>Non</v>
          </cell>
          <cell r="IB239" t="str">
            <v>Oui</v>
          </cell>
          <cell r="IC239" t="str">
            <v>Oui</v>
          </cell>
          <cell r="ID239" t="str">
            <v>Oui</v>
          </cell>
          <cell r="IG239" t="str">
            <v>Non</v>
          </cell>
          <cell r="II239" t="str">
            <v>Non</v>
          </cell>
          <cell r="IO239">
            <v>0</v>
          </cell>
          <cell r="IP239">
            <v>0</v>
          </cell>
          <cell r="IQ239">
            <v>0</v>
          </cell>
          <cell r="IR239">
            <v>0</v>
          </cell>
          <cell r="IS239">
            <v>0</v>
          </cell>
          <cell r="IT239">
            <v>1</v>
          </cell>
          <cell r="IU239">
            <v>0</v>
          </cell>
          <cell r="IW239">
            <v>0</v>
          </cell>
          <cell r="IX239">
            <v>0</v>
          </cell>
          <cell r="IY239">
            <v>0</v>
          </cell>
          <cell r="IZ239">
            <v>0</v>
          </cell>
          <cell r="JA239">
            <v>0</v>
          </cell>
          <cell r="JB239">
            <v>1</v>
          </cell>
          <cell r="JC239">
            <v>0</v>
          </cell>
          <cell r="JE239">
            <v>0</v>
          </cell>
          <cell r="JF239">
            <v>1</v>
          </cell>
          <cell r="JG239">
            <v>0</v>
          </cell>
          <cell r="JH239">
            <v>0</v>
          </cell>
          <cell r="JI239">
            <v>0</v>
          </cell>
          <cell r="JJ239">
            <v>0</v>
          </cell>
          <cell r="JK239">
            <v>0</v>
          </cell>
          <cell r="JL239">
            <v>0</v>
          </cell>
          <cell r="JO239" t="str">
            <v>Moins de 1 heure</v>
          </cell>
          <cell r="JP239" t="str">
            <v>Non</v>
          </cell>
          <cell r="JT239" t="str">
            <v>Pas de filles de cet âge dans le ménage</v>
          </cell>
          <cell r="JV239" t="str">
            <v>Pas de filles de cet âge dans le ménage</v>
          </cell>
          <cell r="KD239">
            <v>1</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V239">
            <v>1</v>
          </cell>
          <cell r="KW239">
            <v>0</v>
          </cell>
          <cell r="KX239">
            <v>1</v>
          </cell>
          <cell r="KY239">
            <v>1</v>
          </cell>
          <cell r="KZ239">
            <v>1</v>
          </cell>
          <cell r="LA239">
            <v>0</v>
          </cell>
          <cell r="LD239">
            <v>0</v>
          </cell>
          <cell r="LE239">
            <v>0</v>
          </cell>
          <cell r="LG239">
            <v>1</v>
          </cell>
          <cell r="LH239">
            <v>0</v>
          </cell>
          <cell r="LI239">
            <v>1</v>
          </cell>
          <cell r="LJ239">
            <v>0</v>
          </cell>
          <cell r="LK239">
            <v>1</v>
          </cell>
          <cell r="LL239">
            <v>0</v>
          </cell>
          <cell r="LM239">
            <v>0</v>
          </cell>
          <cell r="LN239">
            <v>0</v>
          </cell>
          <cell r="LQ239">
            <v>0</v>
          </cell>
          <cell r="LR239">
            <v>1</v>
          </cell>
          <cell r="LS239">
            <v>0</v>
          </cell>
          <cell r="LT239">
            <v>0</v>
          </cell>
          <cell r="LU239">
            <v>0</v>
          </cell>
          <cell r="LV239">
            <v>0</v>
          </cell>
          <cell r="LW239">
            <v>1</v>
          </cell>
          <cell r="LX239">
            <v>0</v>
          </cell>
          <cell r="LY239">
            <v>1</v>
          </cell>
          <cell r="LZ239">
            <v>0</v>
          </cell>
          <cell r="MA239">
            <v>0</v>
          </cell>
          <cell r="MB239">
            <v>0</v>
          </cell>
          <cell r="MC239">
            <v>0</v>
          </cell>
          <cell r="MD239">
            <v>0</v>
          </cell>
          <cell r="MG239">
            <v>0</v>
          </cell>
          <cell r="MH239">
            <v>0</v>
          </cell>
          <cell r="MI239">
            <v>0</v>
          </cell>
          <cell r="MJ239">
            <v>0</v>
          </cell>
          <cell r="MK239">
            <v>0</v>
          </cell>
          <cell r="ML239">
            <v>0</v>
          </cell>
          <cell r="MM239">
            <v>1</v>
          </cell>
          <cell r="MN239">
            <v>1</v>
          </cell>
          <cell r="MO239">
            <v>0</v>
          </cell>
          <cell r="MP239">
            <v>0</v>
          </cell>
          <cell r="MQ239">
            <v>1</v>
          </cell>
          <cell r="MR239">
            <v>0</v>
          </cell>
          <cell r="MS239">
            <v>0</v>
          </cell>
          <cell r="MT239">
            <v>0</v>
          </cell>
          <cell r="MU239">
            <v>0</v>
          </cell>
          <cell r="NH239">
            <v>1</v>
          </cell>
          <cell r="NN239">
            <v>1.6</v>
          </cell>
          <cell r="QR239">
            <v>6</v>
          </cell>
          <cell r="QS239">
            <v>22</v>
          </cell>
        </row>
        <row r="240">
          <cell r="F240" t="str">
            <v>Oui</v>
          </cell>
          <cell r="I240">
            <v>0</v>
          </cell>
          <cell r="AM240">
            <v>45200</v>
          </cell>
          <cell r="AN240" t="str">
            <v>Oui</v>
          </cell>
          <cell r="AQ240" t="str">
            <v>Déplacé interne</v>
          </cell>
          <cell r="BE240">
            <v>0</v>
          </cell>
          <cell r="BF240">
            <v>0</v>
          </cell>
          <cell r="BH240">
            <v>2</v>
          </cell>
          <cell r="BI240">
            <v>2</v>
          </cell>
          <cell r="BK240">
            <v>0</v>
          </cell>
          <cell r="BL240">
            <v>0</v>
          </cell>
          <cell r="BN240">
            <v>0</v>
          </cell>
          <cell r="BO240">
            <v>1</v>
          </cell>
          <cell r="BQ240">
            <v>0</v>
          </cell>
          <cell r="BR240">
            <v>0</v>
          </cell>
          <cell r="CC240">
            <v>5</v>
          </cell>
          <cell r="CF240">
            <v>5</v>
          </cell>
          <cell r="DE240" t="str">
            <v>Travail journalier</v>
          </cell>
          <cell r="DG240" t="str">
            <v>Non</v>
          </cell>
          <cell r="DI240" t="str">
            <v>Oui</v>
          </cell>
          <cell r="DL240" t="str">
            <v>Non</v>
          </cell>
          <cell r="DO240">
            <v>0</v>
          </cell>
          <cell r="DP240">
            <v>0</v>
          </cell>
          <cell r="DQ240">
            <v>1</v>
          </cell>
          <cell r="DR240">
            <v>1</v>
          </cell>
          <cell r="DS240">
            <v>1</v>
          </cell>
          <cell r="DT240">
            <v>0</v>
          </cell>
          <cell r="DU240">
            <v>0</v>
          </cell>
          <cell r="DV240">
            <v>0</v>
          </cell>
          <cell r="DW240">
            <v>0</v>
          </cell>
          <cell r="DX240">
            <v>0</v>
          </cell>
          <cell r="DY240">
            <v>0</v>
          </cell>
          <cell r="DZ240">
            <v>0</v>
          </cell>
          <cell r="EA240">
            <v>0</v>
          </cell>
          <cell r="EB240">
            <v>0</v>
          </cell>
          <cell r="EC240">
            <v>0</v>
          </cell>
          <cell r="ED240">
            <v>0</v>
          </cell>
          <cell r="EF240">
            <v>0</v>
          </cell>
          <cell r="EI240">
            <v>0</v>
          </cell>
          <cell r="EJ240">
            <v>2</v>
          </cell>
          <cell r="FP240" t="str">
            <v>En famille d'accueil</v>
          </cell>
          <cell r="FR240" t="str">
            <v>Maison (construction non-durable délabrée)</v>
          </cell>
          <cell r="FU240" t="str">
            <v>Oui</v>
          </cell>
          <cell r="GE240" t="str">
            <v>Non</v>
          </cell>
          <cell r="GH240" t="str">
            <v>Source non-améliorée (c'est à dire non-protégée de l'extérieur, p.ex. puits creusé non-couvert/traditionnel, source naturelle non-aménagée, etc.)</v>
          </cell>
          <cell r="GK240" t="str">
            <v>Non</v>
          </cell>
          <cell r="GL240" t="str">
            <v>Non</v>
          </cell>
          <cell r="GM240" t="str">
            <v>Non</v>
          </cell>
          <cell r="GN240" t="str">
            <v>Non</v>
          </cell>
          <cell r="GO240" t="str">
            <v>De 31 minutes à 2 heures</v>
          </cell>
          <cell r="GQ240">
            <v>0</v>
          </cell>
          <cell r="GR240">
            <v>1</v>
          </cell>
          <cell r="GS240">
            <v>0</v>
          </cell>
          <cell r="GT240">
            <v>0</v>
          </cell>
          <cell r="GU240">
            <v>0</v>
          </cell>
          <cell r="GV240">
            <v>1</v>
          </cell>
          <cell r="GW240">
            <v>0</v>
          </cell>
          <cell r="GX240">
            <v>0</v>
          </cell>
          <cell r="GY240">
            <v>1</v>
          </cell>
          <cell r="GZ240">
            <v>0</v>
          </cell>
          <cell r="HA240">
            <v>0</v>
          </cell>
          <cell r="HB240">
            <v>0</v>
          </cell>
          <cell r="HM240" t="str">
            <v>Non</v>
          </cell>
          <cell r="HO240" t="str">
            <v>Installation sanitaire non-améliorée (c’est-à-dire qui n'empêchent pas le contact extérieur avec les excréments, p.ex. latrine à fosse ouverte/sans dalle, latrines traditionnelles, etc.)</v>
          </cell>
          <cell r="HQ240" t="str">
            <v>Non</v>
          </cell>
          <cell r="HR240" t="str">
            <v>Oui</v>
          </cell>
          <cell r="HU240" t="str">
            <v>Structure de santé (centre, clinique, hôpital, etc.)</v>
          </cell>
          <cell r="HW240" t="str">
            <v>Structure de santé (centre, clinique, hôpital, etc.)</v>
          </cell>
          <cell r="HY240" t="str">
            <v>Entre 2 heures et une demi-journée</v>
          </cell>
          <cell r="HZ240" t="str">
            <v>Non</v>
          </cell>
          <cell r="IB240" t="str">
            <v>Oui</v>
          </cell>
          <cell r="IC240" t="str">
            <v>Oui</v>
          </cell>
          <cell r="ID240" t="str">
            <v>Oui</v>
          </cell>
          <cell r="IG240" t="str">
            <v>Oui</v>
          </cell>
          <cell r="II240" t="str">
            <v>Non</v>
          </cell>
          <cell r="IO240">
            <v>0</v>
          </cell>
          <cell r="IP240">
            <v>0</v>
          </cell>
          <cell r="IQ240">
            <v>0</v>
          </cell>
          <cell r="IR240">
            <v>0</v>
          </cell>
          <cell r="IS240">
            <v>1</v>
          </cell>
          <cell r="IT240">
            <v>0</v>
          </cell>
          <cell r="IU240">
            <v>0</v>
          </cell>
          <cell r="IW240">
            <v>0</v>
          </cell>
          <cell r="IX240">
            <v>0</v>
          </cell>
          <cell r="IY240">
            <v>0</v>
          </cell>
          <cell r="IZ240">
            <v>0</v>
          </cell>
          <cell r="JA240">
            <v>0</v>
          </cell>
          <cell r="JB240">
            <v>1</v>
          </cell>
          <cell r="JC240">
            <v>0</v>
          </cell>
          <cell r="JE240">
            <v>0</v>
          </cell>
          <cell r="JF240">
            <v>1</v>
          </cell>
          <cell r="JG240">
            <v>0</v>
          </cell>
          <cell r="JH240">
            <v>0</v>
          </cell>
          <cell r="JI240">
            <v>0</v>
          </cell>
          <cell r="JJ240">
            <v>0</v>
          </cell>
          <cell r="JK240">
            <v>0</v>
          </cell>
          <cell r="JL240">
            <v>0</v>
          </cell>
          <cell r="JO240" t="str">
            <v>Moins de 1 heure</v>
          </cell>
          <cell r="JP240" t="str">
            <v>Non</v>
          </cell>
          <cell r="KD240">
            <v>1</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V240">
            <v>1</v>
          </cell>
          <cell r="KW240">
            <v>0</v>
          </cell>
          <cell r="KX240">
            <v>0</v>
          </cell>
          <cell r="KY240">
            <v>1</v>
          </cell>
          <cell r="KZ240">
            <v>1</v>
          </cell>
          <cell r="LA240">
            <v>0</v>
          </cell>
          <cell r="LD240">
            <v>0</v>
          </cell>
          <cell r="LE240">
            <v>0</v>
          </cell>
          <cell r="LG240">
            <v>1</v>
          </cell>
          <cell r="LH240">
            <v>0</v>
          </cell>
          <cell r="LI240">
            <v>0</v>
          </cell>
          <cell r="LJ240">
            <v>1</v>
          </cell>
          <cell r="LK240">
            <v>1</v>
          </cell>
          <cell r="LL240">
            <v>0</v>
          </cell>
          <cell r="LM240">
            <v>0</v>
          </cell>
          <cell r="LN240">
            <v>0</v>
          </cell>
          <cell r="LQ240">
            <v>0</v>
          </cell>
          <cell r="LR240">
            <v>0</v>
          </cell>
          <cell r="LS240">
            <v>0</v>
          </cell>
          <cell r="LT240">
            <v>0</v>
          </cell>
          <cell r="LU240">
            <v>0</v>
          </cell>
          <cell r="LV240">
            <v>1</v>
          </cell>
          <cell r="LW240">
            <v>1</v>
          </cell>
          <cell r="LX240">
            <v>0</v>
          </cell>
          <cell r="LY240">
            <v>1</v>
          </cell>
          <cell r="LZ240">
            <v>0</v>
          </cell>
          <cell r="MA240">
            <v>0</v>
          </cell>
          <cell r="MB240">
            <v>0</v>
          </cell>
          <cell r="MC240">
            <v>0</v>
          </cell>
          <cell r="MD240">
            <v>0</v>
          </cell>
          <cell r="MG240">
            <v>0</v>
          </cell>
          <cell r="MH240">
            <v>0</v>
          </cell>
          <cell r="MI240">
            <v>1</v>
          </cell>
          <cell r="MJ240">
            <v>0</v>
          </cell>
          <cell r="MK240">
            <v>0</v>
          </cell>
          <cell r="ML240">
            <v>0</v>
          </cell>
          <cell r="MM240">
            <v>1</v>
          </cell>
          <cell r="MN240">
            <v>1</v>
          </cell>
          <cell r="MO240">
            <v>0</v>
          </cell>
          <cell r="MP240">
            <v>0</v>
          </cell>
          <cell r="MQ240">
            <v>0</v>
          </cell>
          <cell r="MR240">
            <v>0</v>
          </cell>
          <cell r="MS240">
            <v>0</v>
          </cell>
          <cell r="MT240">
            <v>0</v>
          </cell>
          <cell r="MU240">
            <v>0</v>
          </cell>
          <cell r="NH240">
            <v>1</v>
          </cell>
          <cell r="NN240">
            <v>5</v>
          </cell>
          <cell r="QR240">
            <v>15</v>
          </cell>
          <cell r="QS240">
            <v>20</v>
          </cell>
        </row>
        <row r="241">
          <cell r="F241" t="str">
            <v>Oui</v>
          </cell>
          <cell r="I241">
            <v>0</v>
          </cell>
          <cell r="AM241">
            <v>45200</v>
          </cell>
          <cell r="AN241" t="str">
            <v>Oui</v>
          </cell>
          <cell r="AQ241" t="str">
            <v>Déplacé interne</v>
          </cell>
          <cell r="BE241">
            <v>0</v>
          </cell>
          <cell r="BF241">
            <v>0</v>
          </cell>
          <cell r="BH241">
            <v>0</v>
          </cell>
          <cell r="BI241">
            <v>1</v>
          </cell>
          <cell r="BK241">
            <v>0</v>
          </cell>
          <cell r="BL241">
            <v>0</v>
          </cell>
          <cell r="BN241">
            <v>1</v>
          </cell>
          <cell r="BO241">
            <v>1</v>
          </cell>
          <cell r="BQ241">
            <v>0</v>
          </cell>
          <cell r="BR241">
            <v>0</v>
          </cell>
          <cell r="CC241">
            <v>3</v>
          </cell>
          <cell r="CF241">
            <v>3</v>
          </cell>
          <cell r="DE241" t="str">
            <v>Travail journalier</v>
          </cell>
          <cell r="DG241" t="str">
            <v>Non</v>
          </cell>
          <cell r="DI241" t="str">
            <v>Oui</v>
          </cell>
          <cell r="DL241" t="str">
            <v>Non</v>
          </cell>
          <cell r="DO241">
            <v>0</v>
          </cell>
          <cell r="DP241">
            <v>0</v>
          </cell>
          <cell r="DQ241">
            <v>1</v>
          </cell>
          <cell r="DR241">
            <v>1</v>
          </cell>
          <cell r="DS241">
            <v>1</v>
          </cell>
          <cell r="DT241">
            <v>0</v>
          </cell>
          <cell r="DU241">
            <v>0</v>
          </cell>
          <cell r="DV241">
            <v>0</v>
          </cell>
          <cell r="DW241">
            <v>0</v>
          </cell>
          <cell r="DX241">
            <v>0</v>
          </cell>
          <cell r="DY241">
            <v>0</v>
          </cell>
          <cell r="DZ241">
            <v>0</v>
          </cell>
          <cell r="EA241">
            <v>0</v>
          </cell>
          <cell r="EB241">
            <v>0</v>
          </cell>
          <cell r="EC241">
            <v>0</v>
          </cell>
          <cell r="ED241">
            <v>0</v>
          </cell>
          <cell r="EF241">
            <v>0</v>
          </cell>
          <cell r="EI241">
            <v>2</v>
          </cell>
          <cell r="EJ241">
            <v>2</v>
          </cell>
          <cell r="FP241" t="str">
            <v>En famille d'accueil</v>
          </cell>
          <cell r="FR241" t="str">
            <v>Maison (construction non-durable délabrée)</v>
          </cell>
          <cell r="FU241" t="str">
            <v>Oui</v>
          </cell>
          <cell r="GE241" t="str">
            <v>Non</v>
          </cell>
          <cell r="GH241" t="str">
            <v>Source non-améliorée (c'est à dire non-protégée de l'extérieur, p.ex. puits creusé non-couvert/traditionnel, source naturelle non-aménagée, etc.)</v>
          </cell>
          <cell r="GK241" t="str">
            <v>Non</v>
          </cell>
          <cell r="GL241" t="str">
            <v>Non</v>
          </cell>
          <cell r="GM241" t="str">
            <v>Ne sait pas</v>
          </cell>
          <cell r="GN241" t="str">
            <v>Non</v>
          </cell>
          <cell r="GO241" t="str">
            <v>Moins de 30 minutes</v>
          </cell>
          <cell r="GQ241">
            <v>0</v>
          </cell>
          <cell r="GR241">
            <v>0</v>
          </cell>
          <cell r="GS241">
            <v>0</v>
          </cell>
          <cell r="GT241">
            <v>0</v>
          </cell>
          <cell r="GU241">
            <v>0</v>
          </cell>
          <cell r="GV241">
            <v>1</v>
          </cell>
          <cell r="GW241">
            <v>0</v>
          </cell>
          <cell r="GX241">
            <v>0</v>
          </cell>
          <cell r="GY241">
            <v>1</v>
          </cell>
          <cell r="GZ241">
            <v>1</v>
          </cell>
          <cell r="HA241">
            <v>0</v>
          </cell>
          <cell r="HB241">
            <v>0</v>
          </cell>
          <cell r="HM241" t="str">
            <v>Non</v>
          </cell>
          <cell r="HO241" t="str">
            <v>Pas d'installation sanitaire/défécation à l'air libre</v>
          </cell>
          <cell r="HU241" t="str">
            <v>Structure de santé (centre, clinique, hôpital, etc.)</v>
          </cell>
          <cell r="HW241" t="str">
            <v>Structure de santé (centre, clinique, hôpital, etc.)</v>
          </cell>
          <cell r="HY241" t="str">
            <v>Moins de 1 heure</v>
          </cell>
          <cell r="HZ241" t="str">
            <v>Non</v>
          </cell>
          <cell r="IB241" t="str">
            <v>Oui</v>
          </cell>
          <cell r="IC241" t="str">
            <v>Oui</v>
          </cell>
          <cell r="ID241" t="str">
            <v>Oui</v>
          </cell>
          <cell r="IG241" t="str">
            <v>Oui</v>
          </cell>
          <cell r="II241" t="str">
            <v>Non</v>
          </cell>
          <cell r="IO241">
            <v>0</v>
          </cell>
          <cell r="IP241">
            <v>0</v>
          </cell>
          <cell r="IQ241">
            <v>0</v>
          </cell>
          <cell r="IR241">
            <v>0</v>
          </cell>
          <cell r="IS241">
            <v>1</v>
          </cell>
          <cell r="IT241">
            <v>0</v>
          </cell>
          <cell r="IU241">
            <v>0</v>
          </cell>
          <cell r="IW241">
            <v>0</v>
          </cell>
          <cell r="IX241">
            <v>0</v>
          </cell>
          <cell r="IY241">
            <v>0</v>
          </cell>
          <cell r="IZ241">
            <v>0</v>
          </cell>
          <cell r="JA241">
            <v>1</v>
          </cell>
          <cell r="JB241">
            <v>0</v>
          </cell>
          <cell r="JC241">
            <v>0</v>
          </cell>
          <cell r="JE241">
            <v>0</v>
          </cell>
          <cell r="JF241">
            <v>1</v>
          </cell>
          <cell r="JG241">
            <v>0</v>
          </cell>
          <cell r="JH241">
            <v>0</v>
          </cell>
          <cell r="JI241">
            <v>0</v>
          </cell>
          <cell r="JJ241">
            <v>0</v>
          </cell>
          <cell r="JK241">
            <v>0</v>
          </cell>
          <cell r="JL241">
            <v>0</v>
          </cell>
          <cell r="JO241" t="str">
            <v>Au moins une heure</v>
          </cell>
          <cell r="JP241" t="str">
            <v>Non</v>
          </cell>
          <cell r="KD241">
            <v>1</v>
          </cell>
          <cell r="KE241">
            <v>0</v>
          </cell>
          <cell r="KF241">
            <v>0</v>
          </cell>
          <cell r="KG241">
            <v>0</v>
          </cell>
          <cell r="KH241">
            <v>0</v>
          </cell>
          <cell r="KI241">
            <v>0</v>
          </cell>
          <cell r="KJ241">
            <v>0</v>
          </cell>
          <cell r="KK241">
            <v>0</v>
          </cell>
          <cell r="KL241">
            <v>0</v>
          </cell>
          <cell r="KM241">
            <v>0</v>
          </cell>
          <cell r="KN241">
            <v>0</v>
          </cell>
          <cell r="KO241">
            <v>0</v>
          </cell>
          <cell r="KP241">
            <v>0</v>
          </cell>
          <cell r="KQ241">
            <v>0</v>
          </cell>
          <cell r="KR241">
            <v>0</v>
          </cell>
          <cell r="KS241">
            <v>0</v>
          </cell>
          <cell r="KV241">
            <v>1</v>
          </cell>
          <cell r="KW241">
            <v>0</v>
          </cell>
          <cell r="KX241">
            <v>0</v>
          </cell>
          <cell r="KY241">
            <v>1</v>
          </cell>
          <cell r="KZ241">
            <v>1</v>
          </cell>
          <cell r="LA241">
            <v>0</v>
          </cell>
          <cell r="LD241">
            <v>0</v>
          </cell>
          <cell r="LE241">
            <v>0</v>
          </cell>
          <cell r="LG241">
            <v>1</v>
          </cell>
          <cell r="LH241">
            <v>0</v>
          </cell>
          <cell r="LI241">
            <v>0</v>
          </cell>
          <cell r="LJ241">
            <v>0</v>
          </cell>
          <cell r="LK241">
            <v>1</v>
          </cell>
          <cell r="LL241">
            <v>1</v>
          </cell>
          <cell r="LM241">
            <v>0</v>
          </cell>
          <cell r="LN241">
            <v>0</v>
          </cell>
          <cell r="LQ241">
            <v>0</v>
          </cell>
          <cell r="LR241">
            <v>0</v>
          </cell>
          <cell r="LS241">
            <v>0</v>
          </cell>
          <cell r="LT241">
            <v>0</v>
          </cell>
          <cell r="LU241">
            <v>1</v>
          </cell>
          <cell r="LV241">
            <v>0</v>
          </cell>
          <cell r="LW241">
            <v>1</v>
          </cell>
          <cell r="LX241">
            <v>0</v>
          </cell>
          <cell r="LY241">
            <v>1</v>
          </cell>
          <cell r="LZ241">
            <v>0</v>
          </cell>
          <cell r="MA241">
            <v>0</v>
          </cell>
          <cell r="MB241">
            <v>0</v>
          </cell>
          <cell r="MC241">
            <v>0</v>
          </cell>
          <cell r="MD241">
            <v>0</v>
          </cell>
          <cell r="MG241">
            <v>0</v>
          </cell>
          <cell r="MH241">
            <v>0</v>
          </cell>
          <cell r="MI241">
            <v>0</v>
          </cell>
          <cell r="MJ241">
            <v>0</v>
          </cell>
          <cell r="MK241">
            <v>0</v>
          </cell>
          <cell r="ML241">
            <v>1</v>
          </cell>
          <cell r="MM241">
            <v>0</v>
          </cell>
          <cell r="MN241">
            <v>1</v>
          </cell>
          <cell r="MO241">
            <v>0</v>
          </cell>
          <cell r="MP241">
            <v>0</v>
          </cell>
          <cell r="MQ241">
            <v>1</v>
          </cell>
          <cell r="MR241">
            <v>0</v>
          </cell>
          <cell r="MS241">
            <v>0</v>
          </cell>
          <cell r="MT241">
            <v>0</v>
          </cell>
          <cell r="MU241">
            <v>0</v>
          </cell>
          <cell r="NH241">
            <v>1</v>
          </cell>
          <cell r="NN241">
            <v>1.4</v>
          </cell>
          <cell r="QR241">
            <v>12</v>
          </cell>
          <cell r="QS241">
            <v>29</v>
          </cell>
        </row>
        <row r="242">
          <cell r="F242" t="str">
            <v>Oui</v>
          </cell>
          <cell r="I242">
            <v>0</v>
          </cell>
          <cell r="AM242">
            <v>45200</v>
          </cell>
          <cell r="AN242" t="str">
            <v>Oui</v>
          </cell>
          <cell r="AQ242" t="str">
            <v>Déplacé interne</v>
          </cell>
          <cell r="BE242">
            <v>0</v>
          </cell>
          <cell r="BF242">
            <v>0</v>
          </cell>
          <cell r="BH242">
            <v>1</v>
          </cell>
          <cell r="BI242">
            <v>1</v>
          </cell>
          <cell r="BK242">
            <v>1</v>
          </cell>
          <cell r="BL242">
            <v>2</v>
          </cell>
          <cell r="BN242">
            <v>1</v>
          </cell>
          <cell r="BO242">
            <v>2</v>
          </cell>
          <cell r="BQ242">
            <v>0</v>
          </cell>
          <cell r="BR242">
            <v>0</v>
          </cell>
          <cell r="CC242">
            <v>8</v>
          </cell>
          <cell r="CF242">
            <v>8</v>
          </cell>
          <cell r="DE242" t="str">
            <v>Travail journalier</v>
          </cell>
          <cell r="DG242" t="str">
            <v>Non</v>
          </cell>
          <cell r="DI242" t="str">
            <v>Oui</v>
          </cell>
          <cell r="DL242" t="str">
            <v>Non</v>
          </cell>
          <cell r="DO242">
            <v>0</v>
          </cell>
          <cell r="DP242">
            <v>0</v>
          </cell>
          <cell r="DQ242">
            <v>1</v>
          </cell>
          <cell r="DR242">
            <v>1</v>
          </cell>
          <cell r="DS242">
            <v>1</v>
          </cell>
          <cell r="DT242">
            <v>0</v>
          </cell>
          <cell r="DU242">
            <v>0</v>
          </cell>
          <cell r="DV242">
            <v>0</v>
          </cell>
          <cell r="DW242">
            <v>0</v>
          </cell>
          <cell r="DX242">
            <v>0</v>
          </cell>
          <cell r="DY242">
            <v>0</v>
          </cell>
          <cell r="DZ242">
            <v>0</v>
          </cell>
          <cell r="EA242">
            <v>0</v>
          </cell>
          <cell r="EB242">
            <v>0</v>
          </cell>
          <cell r="EC242">
            <v>0</v>
          </cell>
          <cell r="ED242">
            <v>0</v>
          </cell>
          <cell r="EF242">
            <v>0</v>
          </cell>
          <cell r="EI242">
            <v>1</v>
          </cell>
          <cell r="EJ242">
            <v>1</v>
          </cell>
          <cell r="EK242">
            <v>1</v>
          </cell>
          <cell r="EL242">
            <v>1</v>
          </cell>
          <cell r="FP242" t="str">
            <v>En famille d'accueil</v>
          </cell>
          <cell r="FR242" t="str">
            <v>Maison (construction non-durable délabrée)</v>
          </cell>
          <cell r="FU242" t="str">
            <v>Oui</v>
          </cell>
          <cell r="GE242" t="str">
            <v>Non</v>
          </cell>
          <cell r="GH242" t="str">
            <v>Source non-améliorée (c'est à dire non-protégée de l'extérieur, p.ex. puits creusé non-couvert/traditionnel, source naturelle non-aménagée, etc.)</v>
          </cell>
          <cell r="GK242" t="str">
            <v>Non</v>
          </cell>
          <cell r="GL242" t="str">
            <v>Non</v>
          </cell>
          <cell r="GM242" t="str">
            <v>Non</v>
          </cell>
          <cell r="GN242" t="str">
            <v>Non</v>
          </cell>
          <cell r="GO242" t="str">
            <v>De 31 minutes à 2 heures</v>
          </cell>
          <cell r="GQ242">
            <v>0</v>
          </cell>
          <cell r="GR242">
            <v>0</v>
          </cell>
          <cell r="GS242">
            <v>0</v>
          </cell>
          <cell r="GT242">
            <v>0</v>
          </cell>
          <cell r="GU242">
            <v>0</v>
          </cell>
          <cell r="GV242">
            <v>1</v>
          </cell>
          <cell r="GW242">
            <v>0</v>
          </cell>
          <cell r="GX242">
            <v>0</v>
          </cell>
          <cell r="GY242">
            <v>1</v>
          </cell>
          <cell r="GZ242">
            <v>1</v>
          </cell>
          <cell r="HA242">
            <v>0</v>
          </cell>
          <cell r="HB242">
            <v>0</v>
          </cell>
          <cell r="HM242" t="str">
            <v>Non</v>
          </cell>
          <cell r="HO242" t="str">
            <v>Installation sanitaire non-améliorée (c’est-à-dire qui n'empêchent pas le contact extérieur avec les excréments, p.ex. latrine à fosse ouverte/sans dalle, latrines traditionnelles, etc.)</v>
          </cell>
          <cell r="HQ242" t="str">
            <v>Non</v>
          </cell>
          <cell r="HR242" t="str">
            <v>Oui</v>
          </cell>
          <cell r="HU242" t="str">
            <v>Structure de santé (centre, clinique, hôpital, etc.)</v>
          </cell>
          <cell r="HW242" t="str">
            <v>Structure de santé (centre, clinique, hôpital, etc.)</v>
          </cell>
          <cell r="HY242" t="str">
            <v>Entre 2 heures et une demi-journée</v>
          </cell>
          <cell r="HZ242" t="str">
            <v>Non</v>
          </cell>
          <cell r="IB242" t="str">
            <v>Non</v>
          </cell>
          <cell r="IC242" t="str">
            <v>Oui</v>
          </cell>
          <cell r="ID242" t="str">
            <v>Oui</v>
          </cell>
          <cell r="IG242" t="str">
            <v>Non</v>
          </cell>
          <cell r="II242" t="str">
            <v>Non</v>
          </cell>
          <cell r="IO242">
            <v>0</v>
          </cell>
          <cell r="IP242">
            <v>0</v>
          </cell>
          <cell r="IQ242">
            <v>0</v>
          </cell>
          <cell r="IR242">
            <v>0</v>
          </cell>
          <cell r="IS242">
            <v>0</v>
          </cell>
          <cell r="IT242">
            <v>1</v>
          </cell>
          <cell r="IU242">
            <v>0</v>
          </cell>
          <cell r="IW242">
            <v>0</v>
          </cell>
          <cell r="IX242">
            <v>0</v>
          </cell>
          <cell r="IY242">
            <v>0</v>
          </cell>
          <cell r="IZ242">
            <v>0</v>
          </cell>
          <cell r="JA242">
            <v>0</v>
          </cell>
          <cell r="JB242">
            <v>1</v>
          </cell>
          <cell r="JC242">
            <v>0</v>
          </cell>
          <cell r="JE242">
            <v>0</v>
          </cell>
          <cell r="JF242">
            <v>1</v>
          </cell>
          <cell r="JG242">
            <v>0</v>
          </cell>
          <cell r="JH242">
            <v>0</v>
          </cell>
          <cell r="JI242">
            <v>0</v>
          </cell>
          <cell r="JJ242">
            <v>0</v>
          </cell>
          <cell r="JK242">
            <v>0</v>
          </cell>
          <cell r="JL242">
            <v>0</v>
          </cell>
          <cell r="JO242" t="str">
            <v>Moins de 1 heure</v>
          </cell>
          <cell r="JP242" t="str">
            <v>Non</v>
          </cell>
          <cell r="JS242" t="str">
            <v>Aucun</v>
          </cell>
          <cell r="JT242" t="str">
            <v>Aucune</v>
          </cell>
          <cell r="JU242" t="str">
            <v>Aucun</v>
          </cell>
          <cell r="JV242" t="str">
            <v>Aucune</v>
          </cell>
          <cell r="JZ242" t="str">
            <v>Interruption suite à un déplacement / retour</v>
          </cell>
          <cell r="KD242">
            <v>1</v>
          </cell>
          <cell r="KE242">
            <v>0</v>
          </cell>
          <cell r="KF242">
            <v>0</v>
          </cell>
          <cell r="KG242">
            <v>0</v>
          </cell>
          <cell r="KH242">
            <v>0</v>
          </cell>
          <cell r="KI242">
            <v>0</v>
          </cell>
          <cell r="KJ242">
            <v>0</v>
          </cell>
          <cell r="KK242">
            <v>0</v>
          </cell>
          <cell r="KL242">
            <v>0</v>
          </cell>
          <cell r="KM242">
            <v>0</v>
          </cell>
          <cell r="KN242">
            <v>0</v>
          </cell>
          <cell r="KO242">
            <v>0</v>
          </cell>
          <cell r="KP242">
            <v>0</v>
          </cell>
          <cell r="KQ242">
            <v>0</v>
          </cell>
          <cell r="KR242">
            <v>0</v>
          </cell>
          <cell r="KS242">
            <v>0</v>
          </cell>
          <cell r="KV242">
            <v>1</v>
          </cell>
          <cell r="KW242">
            <v>0</v>
          </cell>
          <cell r="KX242">
            <v>1</v>
          </cell>
          <cell r="KY242">
            <v>1</v>
          </cell>
          <cell r="KZ242">
            <v>1</v>
          </cell>
          <cell r="LA242">
            <v>0</v>
          </cell>
          <cell r="LD242">
            <v>0</v>
          </cell>
          <cell r="LE242">
            <v>0</v>
          </cell>
          <cell r="LG242">
            <v>1</v>
          </cell>
          <cell r="LH242">
            <v>0</v>
          </cell>
          <cell r="LI242">
            <v>0</v>
          </cell>
          <cell r="LJ242">
            <v>1</v>
          </cell>
          <cell r="LK242">
            <v>1</v>
          </cell>
          <cell r="LL242">
            <v>0</v>
          </cell>
          <cell r="LM242">
            <v>0</v>
          </cell>
          <cell r="LN242">
            <v>0</v>
          </cell>
          <cell r="LQ242">
            <v>0</v>
          </cell>
          <cell r="LR242">
            <v>0</v>
          </cell>
          <cell r="LS242">
            <v>0</v>
          </cell>
          <cell r="LT242">
            <v>0</v>
          </cell>
          <cell r="LU242">
            <v>1</v>
          </cell>
          <cell r="LV242">
            <v>0</v>
          </cell>
          <cell r="LW242">
            <v>1</v>
          </cell>
          <cell r="LX242">
            <v>0</v>
          </cell>
          <cell r="LY242">
            <v>1</v>
          </cell>
          <cell r="LZ242">
            <v>0</v>
          </cell>
          <cell r="MA242">
            <v>0</v>
          </cell>
          <cell r="MB242">
            <v>0</v>
          </cell>
          <cell r="MC242">
            <v>0</v>
          </cell>
          <cell r="MD242">
            <v>0</v>
          </cell>
          <cell r="MG242">
            <v>0</v>
          </cell>
          <cell r="MH242">
            <v>0</v>
          </cell>
          <cell r="MI242">
            <v>0</v>
          </cell>
          <cell r="MJ242">
            <v>0</v>
          </cell>
          <cell r="MK242">
            <v>0</v>
          </cell>
          <cell r="ML242">
            <v>1</v>
          </cell>
          <cell r="MM242">
            <v>1</v>
          </cell>
          <cell r="MN242">
            <v>0</v>
          </cell>
          <cell r="MO242">
            <v>1</v>
          </cell>
          <cell r="MP242">
            <v>0</v>
          </cell>
          <cell r="MQ242">
            <v>0</v>
          </cell>
          <cell r="MR242">
            <v>0</v>
          </cell>
          <cell r="MS242">
            <v>0</v>
          </cell>
          <cell r="MT242">
            <v>0</v>
          </cell>
          <cell r="MU242">
            <v>0</v>
          </cell>
          <cell r="NH242">
            <v>1</v>
          </cell>
          <cell r="NN242">
            <v>4.0999999999999996</v>
          </cell>
          <cell r="QR242">
            <v>24</v>
          </cell>
          <cell r="QS242">
            <v>16</v>
          </cell>
        </row>
        <row r="243">
          <cell r="F243" t="str">
            <v>Oui</v>
          </cell>
          <cell r="I243">
            <v>0</v>
          </cell>
          <cell r="AM243">
            <v>45200</v>
          </cell>
          <cell r="AN243" t="str">
            <v>Oui</v>
          </cell>
          <cell r="AQ243" t="str">
            <v>Résident / autochtone (pas déplacé depuis au moins 12 mois)</v>
          </cell>
          <cell r="AS243" t="str">
            <v>Oui</v>
          </cell>
          <cell r="BE243">
            <v>1</v>
          </cell>
          <cell r="BF243">
            <v>0</v>
          </cell>
          <cell r="BH243">
            <v>1</v>
          </cell>
          <cell r="BI243">
            <v>0</v>
          </cell>
          <cell r="BK243">
            <v>1</v>
          </cell>
          <cell r="BL243">
            <v>0</v>
          </cell>
          <cell r="BN243">
            <v>2</v>
          </cell>
          <cell r="BO243">
            <v>2</v>
          </cell>
          <cell r="BQ243">
            <v>0</v>
          </cell>
          <cell r="BR243">
            <v>0</v>
          </cell>
          <cell r="CC243">
            <v>7</v>
          </cell>
          <cell r="CF243">
            <v>7</v>
          </cell>
          <cell r="DE243" t="str">
            <v>Travail journalier</v>
          </cell>
          <cell r="DG243" t="str">
            <v>Non</v>
          </cell>
          <cell r="DI243" t="str">
            <v>Oui</v>
          </cell>
          <cell r="DL243" t="str">
            <v>Non</v>
          </cell>
          <cell r="DO243">
            <v>0</v>
          </cell>
          <cell r="DP243">
            <v>0</v>
          </cell>
          <cell r="DQ243">
            <v>1</v>
          </cell>
          <cell r="DR243">
            <v>1</v>
          </cell>
          <cell r="DS243">
            <v>1</v>
          </cell>
          <cell r="DT243">
            <v>0</v>
          </cell>
          <cell r="DU243">
            <v>0</v>
          </cell>
          <cell r="DV243">
            <v>0</v>
          </cell>
          <cell r="DW243">
            <v>0</v>
          </cell>
          <cell r="DX243">
            <v>0</v>
          </cell>
          <cell r="DY243">
            <v>0</v>
          </cell>
          <cell r="DZ243">
            <v>0</v>
          </cell>
          <cell r="EA243">
            <v>0</v>
          </cell>
          <cell r="EB243">
            <v>0</v>
          </cell>
          <cell r="EC243">
            <v>0</v>
          </cell>
          <cell r="ED243">
            <v>0</v>
          </cell>
          <cell r="EF243">
            <v>0</v>
          </cell>
          <cell r="EI243">
            <v>1</v>
          </cell>
          <cell r="EJ243">
            <v>1</v>
          </cell>
          <cell r="EK243">
            <v>1</v>
          </cell>
          <cell r="EL243">
            <v>1</v>
          </cell>
          <cell r="FP243" t="str">
            <v>Sur une parcelle ou un abri qui lui appartient</v>
          </cell>
          <cell r="FR243" t="str">
            <v>Maison (construction non-durable délabrée)</v>
          </cell>
          <cell r="FU243" t="str">
            <v>Oui</v>
          </cell>
          <cell r="GE243" t="str">
            <v>Non</v>
          </cell>
          <cell r="GH243" t="str">
            <v>Source non-améliorée (c'est à dire non-protégée de l'extérieur, p.ex. puits creusé non-couvert/traditionnel, source naturelle non-aménagée, etc.)</v>
          </cell>
          <cell r="GK243" t="str">
            <v>Non</v>
          </cell>
          <cell r="GL243" t="str">
            <v>Non</v>
          </cell>
          <cell r="GM243" t="str">
            <v>Non</v>
          </cell>
          <cell r="GN243" t="str">
            <v>Non</v>
          </cell>
          <cell r="GO243" t="str">
            <v>De 31 minutes à 2 heures</v>
          </cell>
          <cell r="GQ243">
            <v>0</v>
          </cell>
          <cell r="GR243">
            <v>1</v>
          </cell>
          <cell r="GS243">
            <v>0</v>
          </cell>
          <cell r="GT243">
            <v>0</v>
          </cell>
          <cell r="GU243">
            <v>0</v>
          </cell>
          <cell r="GV243">
            <v>1</v>
          </cell>
          <cell r="GW243">
            <v>0</v>
          </cell>
          <cell r="GX243">
            <v>0</v>
          </cell>
          <cell r="GY243">
            <v>1</v>
          </cell>
          <cell r="GZ243">
            <v>0</v>
          </cell>
          <cell r="HA243">
            <v>0</v>
          </cell>
          <cell r="HB243">
            <v>0</v>
          </cell>
          <cell r="HM243" t="str">
            <v>Non</v>
          </cell>
          <cell r="HO243" t="str">
            <v>Installation sanitaire non-améliorée (c’est-à-dire qui n'empêchent pas le contact extérieur avec les excréments, p.ex. latrine à fosse ouverte/sans dalle, latrines traditionnelles, etc.)</v>
          </cell>
          <cell r="HQ243" t="str">
            <v>Non</v>
          </cell>
          <cell r="HR243" t="str">
            <v>Oui</v>
          </cell>
          <cell r="HU243" t="str">
            <v>Structure de santé (centre, clinique, hôpital, etc.)</v>
          </cell>
          <cell r="HW243" t="str">
            <v>Structure de santé (centre, clinique, hôpital, etc.)</v>
          </cell>
          <cell r="HY243" t="str">
            <v>Entre 2 heures et une demi-journée</v>
          </cell>
          <cell r="HZ243" t="str">
            <v>Non</v>
          </cell>
          <cell r="IB243" t="str">
            <v>Oui</v>
          </cell>
          <cell r="IC243" t="str">
            <v>Oui</v>
          </cell>
          <cell r="ID243" t="str">
            <v>Oui</v>
          </cell>
          <cell r="IG243" t="str">
            <v>Oui</v>
          </cell>
          <cell r="II243" t="str">
            <v>Non</v>
          </cell>
          <cell r="IO243">
            <v>0</v>
          </cell>
          <cell r="IP243">
            <v>0</v>
          </cell>
          <cell r="IQ243">
            <v>0</v>
          </cell>
          <cell r="IR243">
            <v>0</v>
          </cell>
          <cell r="IS243">
            <v>0</v>
          </cell>
          <cell r="IT243">
            <v>1</v>
          </cell>
          <cell r="IU243">
            <v>0</v>
          </cell>
          <cell r="IW243">
            <v>0</v>
          </cell>
          <cell r="IX243">
            <v>0</v>
          </cell>
          <cell r="IY243">
            <v>0</v>
          </cell>
          <cell r="IZ243">
            <v>0</v>
          </cell>
          <cell r="JA243">
            <v>0</v>
          </cell>
          <cell r="JB243">
            <v>1</v>
          </cell>
          <cell r="JC243">
            <v>0</v>
          </cell>
          <cell r="JE243">
            <v>0</v>
          </cell>
          <cell r="JF243">
            <v>1</v>
          </cell>
          <cell r="JG243">
            <v>0</v>
          </cell>
          <cell r="JH243">
            <v>0</v>
          </cell>
          <cell r="JI243">
            <v>0</v>
          </cell>
          <cell r="JJ243">
            <v>0</v>
          </cell>
          <cell r="JK243">
            <v>0</v>
          </cell>
          <cell r="JL243">
            <v>0</v>
          </cell>
          <cell r="JO243" t="str">
            <v>Au moins une heure</v>
          </cell>
          <cell r="JP243" t="str">
            <v>Non</v>
          </cell>
          <cell r="JS243" t="str">
            <v>Aucun</v>
          </cell>
          <cell r="JU243" t="str">
            <v>Aucun</v>
          </cell>
          <cell r="JZ243" t="str">
            <v>Manque de moyens pour payer l’école</v>
          </cell>
          <cell r="KD243">
            <v>1</v>
          </cell>
          <cell r="KE243">
            <v>0</v>
          </cell>
          <cell r="KF243">
            <v>0</v>
          </cell>
          <cell r="KG243">
            <v>0</v>
          </cell>
          <cell r="KH243">
            <v>0</v>
          </cell>
          <cell r="KI243">
            <v>0</v>
          </cell>
          <cell r="KJ243">
            <v>0</v>
          </cell>
          <cell r="KK243">
            <v>0</v>
          </cell>
          <cell r="KL243">
            <v>0</v>
          </cell>
          <cell r="KM243">
            <v>0</v>
          </cell>
          <cell r="KN243">
            <v>0</v>
          </cell>
          <cell r="KO243">
            <v>0</v>
          </cell>
          <cell r="KP243">
            <v>0</v>
          </cell>
          <cell r="KQ243">
            <v>0</v>
          </cell>
          <cell r="KR243">
            <v>0</v>
          </cell>
          <cell r="KS243">
            <v>0</v>
          </cell>
          <cell r="KV243">
            <v>1</v>
          </cell>
          <cell r="KW243">
            <v>0</v>
          </cell>
          <cell r="KX243">
            <v>0</v>
          </cell>
          <cell r="KY243">
            <v>1</v>
          </cell>
          <cell r="KZ243">
            <v>1</v>
          </cell>
          <cell r="LA243">
            <v>0</v>
          </cell>
          <cell r="LD243">
            <v>0</v>
          </cell>
          <cell r="LE243">
            <v>0</v>
          </cell>
          <cell r="LG243">
            <v>1</v>
          </cell>
          <cell r="LH243">
            <v>0</v>
          </cell>
          <cell r="LI243">
            <v>0</v>
          </cell>
          <cell r="LJ243">
            <v>1</v>
          </cell>
          <cell r="LK243">
            <v>0</v>
          </cell>
          <cell r="LL243">
            <v>1</v>
          </cell>
          <cell r="LM243">
            <v>0</v>
          </cell>
          <cell r="LN243">
            <v>0</v>
          </cell>
          <cell r="LQ243">
            <v>0</v>
          </cell>
          <cell r="LR243">
            <v>0</v>
          </cell>
          <cell r="LS243">
            <v>0</v>
          </cell>
          <cell r="LT243">
            <v>0</v>
          </cell>
          <cell r="LU243">
            <v>0</v>
          </cell>
          <cell r="LV243">
            <v>0</v>
          </cell>
          <cell r="LW243">
            <v>1</v>
          </cell>
          <cell r="LX243">
            <v>1</v>
          </cell>
          <cell r="LY243">
            <v>0</v>
          </cell>
          <cell r="LZ243">
            <v>1</v>
          </cell>
          <cell r="MA243">
            <v>0</v>
          </cell>
          <cell r="MB243">
            <v>0</v>
          </cell>
          <cell r="MC243">
            <v>0</v>
          </cell>
          <cell r="MD243">
            <v>0</v>
          </cell>
          <cell r="MG243">
            <v>0</v>
          </cell>
          <cell r="MH243">
            <v>0</v>
          </cell>
          <cell r="MI243">
            <v>0</v>
          </cell>
          <cell r="MJ243">
            <v>0</v>
          </cell>
          <cell r="MK243">
            <v>0</v>
          </cell>
          <cell r="ML243">
            <v>1</v>
          </cell>
          <cell r="MM243">
            <v>1</v>
          </cell>
          <cell r="MN243">
            <v>0</v>
          </cell>
          <cell r="MO243">
            <v>1</v>
          </cell>
          <cell r="MP243">
            <v>0</v>
          </cell>
          <cell r="MQ243">
            <v>0</v>
          </cell>
          <cell r="MR243">
            <v>0</v>
          </cell>
          <cell r="MS243">
            <v>0</v>
          </cell>
          <cell r="MT243">
            <v>0</v>
          </cell>
          <cell r="MU243">
            <v>0</v>
          </cell>
          <cell r="NH243">
            <v>1</v>
          </cell>
          <cell r="NN243">
            <v>3.3</v>
          </cell>
          <cell r="QR243">
            <v>12</v>
          </cell>
          <cell r="QS243">
            <v>15</v>
          </cell>
        </row>
        <row r="244">
          <cell r="F244" t="str">
            <v>Oui</v>
          </cell>
          <cell r="I244">
            <v>0</v>
          </cell>
          <cell r="AM244">
            <v>45200</v>
          </cell>
          <cell r="AN244" t="str">
            <v>Oui</v>
          </cell>
          <cell r="AQ244" t="str">
            <v>Résident / autochtone (pas déplacé depuis au moins 12 mois)</v>
          </cell>
          <cell r="AS244" t="str">
            <v>Oui</v>
          </cell>
          <cell r="BE244">
            <v>1</v>
          </cell>
          <cell r="BF244">
            <v>1</v>
          </cell>
          <cell r="BH244">
            <v>1</v>
          </cell>
          <cell r="BI244">
            <v>2</v>
          </cell>
          <cell r="BK244">
            <v>0</v>
          </cell>
          <cell r="BL244">
            <v>1</v>
          </cell>
          <cell r="BN244">
            <v>2</v>
          </cell>
          <cell r="BO244">
            <v>2</v>
          </cell>
          <cell r="BQ244">
            <v>0</v>
          </cell>
          <cell r="BR244">
            <v>0</v>
          </cell>
          <cell r="CC244">
            <v>10</v>
          </cell>
          <cell r="CF244">
            <v>10</v>
          </cell>
          <cell r="DE244" t="str">
            <v>Travail journalier</v>
          </cell>
          <cell r="DG244" t="str">
            <v>Non</v>
          </cell>
          <cell r="DI244" t="str">
            <v>Oui</v>
          </cell>
          <cell r="DL244" t="str">
            <v>Non</v>
          </cell>
          <cell r="DO244">
            <v>0</v>
          </cell>
          <cell r="DP244">
            <v>0</v>
          </cell>
          <cell r="DQ244">
            <v>1</v>
          </cell>
          <cell r="DR244">
            <v>1</v>
          </cell>
          <cell r="DS244">
            <v>1</v>
          </cell>
          <cell r="DT244">
            <v>0</v>
          </cell>
          <cell r="DU244">
            <v>0</v>
          </cell>
          <cell r="DV244">
            <v>0</v>
          </cell>
          <cell r="DW244">
            <v>0</v>
          </cell>
          <cell r="DX244">
            <v>0</v>
          </cell>
          <cell r="DY244">
            <v>0</v>
          </cell>
          <cell r="DZ244">
            <v>0</v>
          </cell>
          <cell r="EA244">
            <v>0</v>
          </cell>
          <cell r="EB244">
            <v>0</v>
          </cell>
          <cell r="EC244">
            <v>0</v>
          </cell>
          <cell r="ED244">
            <v>0</v>
          </cell>
          <cell r="EF244">
            <v>0</v>
          </cell>
          <cell r="EI244">
            <v>1</v>
          </cell>
          <cell r="EJ244">
            <v>1</v>
          </cell>
          <cell r="EK244">
            <v>1</v>
          </cell>
          <cell r="EL244">
            <v>1</v>
          </cell>
          <cell r="FP244" t="str">
            <v>Locataire (habite seul sur une parcelle qu'il loue)</v>
          </cell>
          <cell r="FR244" t="str">
            <v>Maison (construction non-durable délabrée)</v>
          </cell>
          <cell r="FU244" t="str">
            <v>Oui</v>
          </cell>
          <cell r="GE244" t="str">
            <v>Non</v>
          </cell>
          <cell r="GH244" t="str">
            <v>Source non-améliorée (c'est à dire non-protégée de l'extérieur, p.ex. puits creusé non-couvert/traditionnel, source naturelle non-aménagée, etc.)</v>
          </cell>
          <cell r="GK244" t="str">
            <v>Non</v>
          </cell>
          <cell r="GL244" t="str">
            <v>Non</v>
          </cell>
          <cell r="GM244" t="str">
            <v>Non</v>
          </cell>
          <cell r="GN244" t="str">
            <v>Non</v>
          </cell>
          <cell r="GO244" t="str">
            <v>De 31 minutes à 2 heures</v>
          </cell>
          <cell r="GQ244">
            <v>0</v>
          </cell>
          <cell r="GR244">
            <v>1</v>
          </cell>
          <cell r="GS244">
            <v>0</v>
          </cell>
          <cell r="GT244">
            <v>0</v>
          </cell>
          <cell r="GU244">
            <v>0</v>
          </cell>
          <cell r="GV244">
            <v>1</v>
          </cell>
          <cell r="GW244">
            <v>0</v>
          </cell>
          <cell r="GX244">
            <v>0</v>
          </cell>
          <cell r="GY244">
            <v>1</v>
          </cell>
          <cell r="GZ244">
            <v>0</v>
          </cell>
          <cell r="HA244">
            <v>0</v>
          </cell>
          <cell r="HB244">
            <v>0</v>
          </cell>
          <cell r="HM244" t="str">
            <v>Non</v>
          </cell>
          <cell r="HO244" t="str">
            <v>Installation sanitaire non-améliorée (c’est-à-dire qui n'empêchent pas le contact extérieur avec les excréments, p.ex. latrine à fosse ouverte/sans dalle, latrines traditionnelles, etc.)</v>
          </cell>
          <cell r="HQ244" t="str">
            <v>Non</v>
          </cell>
          <cell r="HR244" t="str">
            <v>Oui</v>
          </cell>
          <cell r="HU244" t="str">
            <v>Structure de santé (centre, clinique, hôpital, etc.)</v>
          </cell>
          <cell r="HW244" t="str">
            <v>Structure de santé (centre, clinique, hôpital, etc.)</v>
          </cell>
          <cell r="HY244" t="str">
            <v>Entre 2 heures et une demi-journée</v>
          </cell>
          <cell r="HZ244" t="str">
            <v>Non</v>
          </cell>
          <cell r="IB244" t="str">
            <v>Oui</v>
          </cell>
          <cell r="IC244" t="str">
            <v>Oui</v>
          </cell>
          <cell r="ID244" t="str">
            <v>Oui</v>
          </cell>
          <cell r="IG244" t="str">
            <v>Non</v>
          </cell>
          <cell r="II244" t="str">
            <v>Non</v>
          </cell>
          <cell r="IO244">
            <v>0</v>
          </cell>
          <cell r="IP244">
            <v>0</v>
          </cell>
          <cell r="IQ244">
            <v>0</v>
          </cell>
          <cell r="IR244">
            <v>0</v>
          </cell>
          <cell r="IS244">
            <v>0</v>
          </cell>
          <cell r="IT244">
            <v>1</v>
          </cell>
          <cell r="IU244">
            <v>0</v>
          </cell>
          <cell r="IW244">
            <v>0</v>
          </cell>
          <cell r="IX244">
            <v>0</v>
          </cell>
          <cell r="IY244">
            <v>0</v>
          </cell>
          <cell r="IZ244">
            <v>0</v>
          </cell>
          <cell r="JA244">
            <v>0</v>
          </cell>
          <cell r="JB244">
            <v>1</v>
          </cell>
          <cell r="JC244">
            <v>0</v>
          </cell>
          <cell r="JE244">
            <v>0</v>
          </cell>
          <cell r="JF244">
            <v>1</v>
          </cell>
          <cell r="JG244">
            <v>0</v>
          </cell>
          <cell r="JH244">
            <v>0</v>
          </cell>
          <cell r="JI244">
            <v>0</v>
          </cell>
          <cell r="JJ244">
            <v>0</v>
          </cell>
          <cell r="JK244">
            <v>0</v>
          </cell>
          <cell r="JL244">
            <v>0</v>
          </cell>
          <cell r="JO244" t="str">
            <v>Moins de 1 heure</v>
          </cell>
          <cell r="JP244" t="str">
            <v>Non</v>
          </cell>
          <cell r="JT244" t="str">
            <v>Pas de filles de cet âge dans le ménage</v>
          </cell>
          <cell r="JV244" t="str">
            <v>Pas de filles de cet âge dans le ménage</v>
          </cell>
          <cell r="KD244">
            <v>1</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V244">
            <v>1</v>
          </cell>
          <cell r="KW244">
            <v>0</v>
          </cell>
          <cell r="KX244">
            <v>1</v>
          </cell>
          <cell r="KY244">
            <v>1</v>
          </cell>
          <cell r="KZ244">
            <v>1</v>
          </cell>
          <cell r="LA244">
            <v>0</v>
          </cell>
          <cell r="LD244">
            <v>0</v>
          </cell>
          <cell r="LE244">
            <v>0</v>
          </cell>
          <cell r="LG244">
            <v>1</v>
          </cell>
          <cell r="LH244">
            <v>0</v>
          </cell>
          <cell r="LI244">
            <v>0</v>
          </cell>
          <cell r="LJ244">
            <v>1</v>
          </cell>
          <cell r="LK244">
            <v>0</v>
          </cell>
          <cell r="LL244">
            <v>0</v>
          </cell>
          <cell r="LM244">
            <v>0</v>
          </cell>
          <cell r="LN244">
            <v>0</v>
          </cell>
          <cell r="LQ244">
            <v>0</v>
          </cell>
          <cell r="LR244">
            <v>0</v>
          </cell>
          <cell r="LS244">
            <v>0</v>
          </cell>
          <cell r="LT244">
            <v>0</v>
          </cell>
          <cell r="LU244">
            <v>1</v>
          </cell>
          <cell r="LV244">
            <v>0</v>
          </cell>
          <cell r="LW244">
            <v>0</v>
          </cell>
          <cell r="LX244">
            <v>1</v>
          </cell>
          <cell r="LY244">
            <v>0</v>
          </cell>
          <cell r="LZ244">
            <v>1</v>
          </cell>
          <cell r="MA244">
            <v>0</v>
          </cell>
          <cell r="MB244">
            <v>0</v>
          </cell>
          <cell r="MC244">
            <v>0</v>
          </cell>
          <cell r="MD244">
            <v>0</v>
          </cell>
          <cell r="MG244">
            <v>0</v>
          </cell>
          <cell r="MH244">
            <v>0</v>
          </cell>
          <cell r="MI244">
            <v>0</v>
          </cell>
          <cell r="MJ244">
            <v>0</v>
          </cell>
          <cell r="MK244">
            <v>0</v>
          </cell>
          <cell r="ML244">
            <v>0</v>
          </cell>
          <cell r="MM244">
            <v>1</v>
          </cell>
          <cell r="MN244">
            <v>1</v>
          </cell>
          <cell r="MO244">
            <v>1</v>
          </cell>
          <cell r="MP244">
            <v>0</v>
          </cell>
          <cell r="MQ244">
            <v>0</v>
          </cell>
          <cell r="MR244">
            <v>0</v>
          </cell>
          <cell r="MS244">
            <v>0</v>
          </cell>
          <cell r="MT244">
            <v>0</v>
          </cell>
          <cell r="MU244">
            <v>0</v>
          </cell>
          <cell r="NH244">
            <v>1</v>
          </cell>
          <cell r="NN244">
            <v>4.9000000000000004</v>
          </cell>
          <cell r="QR244">
            <v>16</v>
          </cell>
          <cell r="QS244">
            <v>35</v>
          </cell>
        </row>
        <row r="245">
          <cell r="F245" t="str">
            <v>Oui</v>
          </cell>
          <cell r="I245">
            <v>0</v>
          </cell>
          <cell r="AM245">
            <v>45200</v>
          </cell>
          <cell r="AN245" t="str">
            <v>Oui</v>
          </cell>
          <cell r="AQ245" t="str">
            <v>Déplacé interne</v>
          </cell>
          <cell r="BE245">
            <v>0</v>
          </cell>
          <cell r="BF245">
            <v>0</v>
          </cell>
          <cell r="BH245">
            <v>0</v>
          </cell>
          <cell r="BI245">
            <v>0</v>
          </cell>
          <cell r="BK245">
            <v>1</v>
          </cell>
          <cell r="BL245">
            <v>2</v>
          </cell>
          <cell r="BN245">
            <v>0</v>
          </cell>
          <cell r="BO245">
            <v>0</v>
          </cell>
          <cell r="BQ245">
            <v>0</v>
          </cell>
          <cell r="BR245">
            <v>1</v>
          </cell>
          <cell r="CC245">
            <v>4</v>
          </cell>
          <cell r="CF245">
            <v>4</v>
          </cell>
          <cell r="DE245" t="str">
            <v>Travail journalier</v>
          </cell>
          <cell r="DG245" t="str">
            <v>Non</v>
          </cell>
          <cell r="DI245" t="str">
            <v>Oui</v>
          </cell>
          <cell r="DL245" t="str">
            <v>Non</v>
          </cell>
          <cell r="DO245">
            <v>0</v>
          </cell>
          <cell r="DP245">
            <v>0</v>
          </cell>
          <cell r="DQ245">
            <v>0</v>
          </cell>
          <cell r="DR245">
            <v>0</v>
          </cell>
          <cell r="DS245">
            <v>1</v>
          </cell>
          <cell r="DT245">
            <v>0</v>
          </cell>
          <cell r="DU245">
            <v>0</v>
          </cell>
          <cell r="DV245">
            <v>0</v>
          </cell>
          <cell r="DW245">
            <v>0</v>
          </cell>
          <cell r="DX245">
            <v>0</v>
          </cell>
          <cell r="DY245">
            <v>0</v>
          </cell>
          <cell r="DZ245">
            <v>0</v>
          </cell>
          <cell r="EA245">
            <v>1</v>
          </cell>
          <cell r="EB245">
            <v>0</v>
          </cell>
          <cell r="EC245">
            <v>0</v>
          </cell>
          <cell r="ED245">
            <v>0</v>
          </cell>
          <cell r="EF245">
            <v>0</v>
          </cell>
          <cell r="EI245">
            <v>0</v>
          </cell>
          <cell r="EJ245">
            <v>1</v>
          </cell>
          <cell r="EK245">
            <v>1</v>
          </cell>
          <cell r="EL245">
            <v>1</v>
          </cell>
          <cell r="FP245" t="str">
            <v>En famille d'accueil</v>
          </cell>
          <cell r="FR245" t="str">
            <v>Maison (construction non-durable délabrée)</v>
          </cell>
          <cell r="FU245" t="str">
            <v>Oui</v>
          </cell>
          <cell r="GE245" t="str">
            <v>Ne se prononce pas</v>
          </cell>
          <cell r="GH245" t="str">
            <v>Source non-améliorée (c'est à dire non-protégée de l'extérieur, p.ex. puits creusé non-couvert/traditionnel, source naturelle non-aménagée, etc.)</v>
          </cell>
          <cell r="GK245" t="str">
            <v>Non</v>
          </cell>
          <cell r="GL245" t="str">
            <v>Non</v>
          </cell>
          <cell r="GM245" t="str">
            <v>Non</v>
          </cell>
          <cell r="GN245" t="str">
            <v>Non</v>
          </cell>
          <cell r="GO245" t="str">
            <v>Moins de 30 minutes</v>
          </cell>
          <cell r="GQ245">
            <v>0</v>
          </cell>
          <cell r="GR245">
            <v>0</v>
          </cell>
          <cell r="GS245">
            <v>0</v>
          </cell>
          <cell r="GT245">
            <v>0</v>
          </cell>
          <cell r="GU245">
            <v>0</v>
          </cell>
          <cell r="GV245">
            <v>1</v>
          </cell>
          <cell r="GW245">
            <v>0</v>
          </cell>
          <cell r="GX245">
            <v>0</v>
          </cell>
          <cell r="GY245">
            <v>1</v>
          </cell>
          <cell r="GZ245">
            <v>0</v>
          </cell>
          <cell r="HA245">
            <v>0</v>
          </cell>
          <cell r="HB245">
            <v>0</v>
          </cell>
          <cell r="HM245" t="str">
            <v>Non</v>
          </cell>
          <cell r="HO245" t="str">
            <v>Installation sanitaire non-améliorée (c’est-à-dire qui n'empêchent pas le contact extérieur avec les excréments, p.ex. latrine à fosse ouverte/sans dalle, latrines traditionnelles, etc.)</v>
          </cell>
          <cell r="HQ245" t="str">
            <v>Non</v>
          </cell>
          <cell r="HR245" t="str">
            <v>Oui</v>
          </cell>
          <cell r="HU245" t="str">
            <v>Structure de santé (centre, clinique, hôpital, etc.)</v>
          </cell>
          <cell r="HW245" t="str">
            <v>Structure de santé (centre, clinique, hôpital, etc.)</v>
          </cell>
          <cell r="HY245" t="str">
            <v>Entre 1 heure et 2 heures</v>
          </cell>
          <cell r="HZ245" t="str">
            <v>Non</v>
          </cell>
          <cell r="IG245" t="str">
            <v>Non</v>
          </cell>
          <cell r="II245" t="str">
            <v>Non</v>
          </cell>
          <cell r="IO245">
            <v>0</v>
          </cell>
          <cell r="IP245">
            <v>0</v>
          </cell>
          <cell r="IQ245">
            <v>0</v>
          </cell>
          <cell r="IR245">
            <v>0</v>
          </cell>
          <cell r="IS245">
            <v>0</v>
          </cell>
          <cell r="IT245">
            <v>1</v>
          </cell>
          <cell r="IU245">
            <v>0</v>
          </cell>
          <cell r="IW245">
            <v>0</v>
          </cell>
          <cell r="IX245">
            <v>0</v>
          </cell>
          <cell r="IY245">
            <v>0</v>
          </cell>
          <cell r="IZ245">
            <v>0</v>
          </cell>
          <cell r="JA245">
            <v>0</v>
          </cell>
          <cell r="JB245">
            <v>1</v>
          </cell>
          <cell r="JC245">
            <v>0</v>
          </cell>
          <cell r="JE245">
            <v>0</v>
          </cell>
          <cell r="JF245">
            <v>1</v>
          </cell>
          <cell r="JG245">
            <v>0</v>
          </cell>
          <cell r="JH245">
            <v>0</v>
          </cell>
          <cell r="JI245">
            <v>0</v>
          </cell>
          <cell r="JJ245">
            <v>0</v>
          </cell>
          <cell r="JK245">
            <v>0</v>
          </cell>
          <cell r="JL245">
            <v>0</v>
          </cell>
          <cell r="JO245" t="str">
            <v>Moins de 1 heure</v>
          </cell>
          <cell r="JP245" t="str">
            <v>Non</v>
          </cell>
          <cell r="JS245" t="str">
            <v>Aucun</v>
          </cell>
          <cell r="JT245" t="str">
            <v>Aucune</v>
          </cell>
          <cell r="JU245" t="str">
            <v>Pas de garçons de cet âge dans le ménage</v>
          </cell>
          <cell r="JV245" t="str">
            <v>Pas de filles de cet âge dans le ménage</v>
          </cell>
          <cell r="JZ245" t="str">
            <v>Interruption suite à un déplacement / retour</v>
          </cell>
          <cell r="KD245">
            <v>1</v>
          </cell>
          <cell r="KE245">
            <v>0</v>
          </cell>
          <cell r="KF245">
            <v>0</v>
          </cell>
          <cell r="KG245">
            <v>0</v>
          </cell>
          <cell r="KH245">
            <v>0</v>
          </cell>
          <cell r="KI245">
            <v>0</v>
          </cell>
          <cell r="KJ245">
            <v>0</v>
          </cell>
          <cell r="KK245">
            <v>0</v>
          </cell>
          <cell r="KL245">
            <v>0</v>
          </cell>
          <cell r="KM245">
            <v>0</v>
          </cell>
          <cell r="KN245">
            <v>0</v>
          </cell>
          <cell r="KO245">
            <v>0</v>
          </cell>
          <cell r="KP245">
            <v>0</v>
          </cell>
          <cell r="KQ245">
            <v>0</v>
          </cell>
          <cell r="KR245">
            <v>0</v>
          </cell>
          <cell r="KS245">
            <v>0</v>
          </cell>
          <cell r="KV245">
            <v>1</v>
          </cell>
          <cell r="KW245">
            <v>0</v>
          </cell>
          <cell r="KX245">
            <v>0</v>
          </cell>
          <cell r="KY245">
            <v>1</v>
          </cell>
          <cell r="KZ245">
            <v>1</v>
          </cell>
          <cell r="LA245">
            <v>0</v>
          </cell>
          <cell r="LD245">
            <v>0</v>
          </cell>
          <cell r="LE245">
            <v>0</v>
          </cell>
          <cell r="LG245">
            <v>0</v>
          </cell>
          <cell r="LH245">
            <v>0</v>
          </cell>
          <cell r="LI245">
            <v>1</v>
          </cell>
          <cell r="LJ245">
            <v>0</v>
          </cell>
          <cell r="LK245">
            <v>1</v>
          </cell>
          <cell r="LL245">
            <v>0</v>
          </cell>
          <cell r="LM245">
            <v>0</v>
          </cell>
          <cell r="LN245">
            <v>0</v>
          </cell>
          <cell r="LQ245">
            <v>0</v>
          </cell>
          <cell r="LR245">
            <v>0</v>
          </cell>
          <cell r="LS245">
            <v>0</v>
          </cell>
          <cell r="LT245">
            <v>0</v>
          </cell>
          <cell r="LU245">
            <v>0</v>
          </cell>
          <cell r="LV245">
            <v>0</v>
          </cell>
          <cell r="LW245">
            <v>1</v>
          </cell>
          <cell r="LX245">
            <v>1</v>
          </cell>
          <cell r="LY245">
            <v>1</v>
          </cell>
          <cell r="LZ245">
            <v>0</v>
          </cell>
          <cell r="MA245">
            <v>0</v>
          </cell>
          <cell r="MB245">
            <v>0</v>
          </cell>
          <cell r="MC245">
            <v>0</v>
          </cell>
          <cell r="MD245">
            <v>0</v>
          </cell>
          <cell r="MG245">
            <v>0</v>
          </cell>
          <cell r="MH245">
            <v>0</v>
          </cell>
          <cell r="MI245">
            <v>0</v>
          </cell>
          <cell r="MJ245">
            <v>0</v>
          </cell>
          <cell r="MK245">
            <v>0</v>
          </cell>
          <cell r="ML245">
            <v>0</v>
          </cell>
          <cell r="MM245">
            <v>1</v>
          </cell>
          <cell r="MN245">
            <v>1</v>
          </cell>
          <cell r="MO245">
            <v>1</v>
          </cell>
          <cell r="MP245">
            <v>0</v>
          </cell>
          <cell r="MQ245">
            <v>0</v>
          </cell>
          <cell r="MR245">
            <v>0</v>
          </cell>
          <cell r="MS245">
            <v>0</v>
          </cell>
          <cell r="MT245">
            <v>0</v>
          </cell>
          <cell r="MU245">
            <v>0</v>
          </cell>
          <cell r="NH245">
            <v>1</v>
          </cell>
          <cell r="NN245">
            <v>4.7</v>
          </cell>
          <cell r="QR245">
            <v>9</v>
          </cell>
          <cell r="QS245">
            <v>36</v>
          </cell>
        </row>
        <row r="246">
          <cell r="F246" t="str">
            <v>Oui</v>
          </cell>
          <cell r="I246">
            <v>0</v>
          </cell>
          <cell r="AM246">
            <v>45200</v>
          </cell>
          <cell r="AN246" t="str">
            <v>Oui</v>
          </cell>
          <cell r="AQ246" t="str">
            <v>Déplacé interne</v>
          </cell>
          <cell r="BE246">
            <v>1</v>
          </cell>
          <cell r="BF246">
            <v>0</v>
          </cell>
          <cell r="BH246">
            <v>0</v>
          </cell>
          <cell r="BI246">
            <v>0</v>
          </cell>
          <cell r="BK246">
            <v>2</v>
          </cell>
          <cell r="BL246">
            <v>1</v>
          </cell>
          <cell r="BN246">
            <v>2</v>
          </cell>
          <cell r="BO246">
            <v>2</v>
          </cell>
          <cell r="BQ246">
            <v>0</v>
          </cell>
          <cell r="BR246">
            <v>0</v>
          </cell>
          <cell r="CC246">
            <v>8</v>
          </cell>
          <cell r="CF246">
            <v>8</v>
          </cell>
          <cell r="DE246" t="str">
            <v>Travail journalier</v>
          </cell>
          <cell r="DG246" t="str">
            <v>Non</v>
          </cell>
          <cell r="DI246" t="str">
            <v>Oui</v>
          </cell>
          <cell r="DL246" t="str">
            <v>Non</v>
          </cell>
          <cell r="DO246">
            <v>0</v>
          </cell>
          <cell r="DP246">
            <v>0</v>
          </cell>
          <cell r="DQ246">
            <v>0</v>
          </cell>
          <cell r="DR246">
            <v>1</v>
          </cell>
          <cell r="DS246">
            <v>1</v>
          </cell>
          <cell r="DT246">
            <v>0</v>
          </cell>
          <cell r="DU246">
            <v>0</v>
          </cell>
          <cell r="DV246">
            <v>0</v>
          </cell>
          <cell r="DW246">
            <v>0</v>
          </cell>
          <cell r="DX246">
            <v>0</v>
          </cell>
          <cell r="DY246">
            <v>0</v>
          </cell>
          <cell r="DZ246">
            <v>0</v>
          </cell>
          <cell r="EA246">
            <v>0</v>
          </cell>
          <cell r="EB246">
            <v>0</v>
          </cell>
          <cell r="EC246">
            <v>0</v>
          </cell>
          <cell r="ED246">
            <v>0</v>
          </cell>
          <cell r="EF246">
            <v>0</v>
          </cell>
          <cell r="EI246">
            <v>1</v>
          </cell>
          <cell r="EJ246">
            <v>1</v>
          </cell>
          <cell r="EK246">
            <v>1</v>
          </cell>
          <cell r="EL246">
            <v>1</v>
          </cell>
          <cell r="FP246" t="str">
            <v>En famille d'accueil</v>
          </cell>
          <cell r="FR246" t="str">
            <v>Maison (construction non-durable délabrée)</v>
          </cell>
          <cell r="FU246" t="str">
            <v>Oui</v>
          </cell>
          <cell r="GE246" t="str">
            <v>Non</v>
          </cell>
          <cell r="GH246" t="str">
            <v>Source non-améliorée (c'est à dire non-protégée de l'extérieur, p.ex. puits creusé non-couvert/traditionnel, source naturelle non-aménagée, etc.)</v>
          </cell>
          <cell r="GK246" t="str">
            <v>Non</v>
          </cell>
          <cell r="GL246" t="str">
            <v>Non</v>
          </cell>
          <cell r="GM246" t="str">
            <v>Non</v>
          </cell>
          <cell r="GN246" t="str">
            <v>Non</v>
          </cell>
          <cell r="GO246" t="str">
            <v>De 31 minutes à 2 heures</v>
          </cell>
          <cell r="GQ246">
            <v>0</v>
          </cell>
          <cell r="GR246">
            <v>1</v>
          </cell>
          <cell r="GS246">
            <v>0</v>
          </cell>
          <cell r="GT246">
            <v>0</v>
          </cell>
          <cell r="GU246">
            <v>0</v>
          </cell>
          <cell r="GV246">
            <v>1</v>
          </cell>
          <cell r="GW246">
            <v>0</v>
          </cell>
          <cell r="GX246">
            <v>0</v>
          </cell>
          <cell r="GY246">
            <v>1</v>
          </cell>
          <cell r="GZ246">
            <v>0</v>
          </cell>
          <cell r="HA246">
            <v>0</v>
          </cell>
          <cell r="HB246">
            <v>0</v>
          </cell>
          <cell r="HM246" t="str">
            <v>Non</v>
          </cell>
          <cell r="HO246" t="str">
            <v>Installation sanitaire non-améliorée (c’est-à-dire qui n'empêchent pas le contact extérieur avec les excréments, p.ex. latrine à fosse ouverte/sans dalle, latrines traditionnelles, etc.)</v>
          </cell>
          <cell r="HQ246" t="str">
            <v>Non</v>
          </cell>
          <cell r="HR246" t="str">
            <v>Oui</v>
          </cell>
          <cell r="HU246" t="str">
            <v>Structure de santé (centre, clinique, hôpital, etc.)</v>
          </cell>
          <cell r="HW246" t="str">
            <v>Structure de santé (centre, clinique, hôpital, etc.)</v>
          </cell>
          <cell r="HY246" t="str">
            <v>Moins de 1 heure</v>
          </cell>
          <cell r="HZ246" t="str">
            <v>Non</v>
          </cell>
          <cell r="IB246" t="str">
            <v>Oui</v>
          </cell>
          <cell r="IC246" t="str">
            <v>Oui</v>
          </cell>
          <cell r="ID246" t="str">
            <v>Non</v>
          </cell>
          <cell r="IG246" t="str">
            <v>Oui</v>
          </cell>
          <cell r="II246" t="str">
            <v>Non</v>
          </cell>
          <cell r="IO246">
            <v>0</v>
          </cell>
          <cell r="IP246">
            <v>0</v>
          </cell>
          <cell r="IQ246">
            <v>0</v>
          </cell>
          <cell r="IR246">
            <v>0</v>
          </cell>
          <cell r="IS246">
            <v>1</v>
          </cell>
          <cell r="IT246">
            <v>0</v>
          </cell>
          <cell r="IU246">
            <v>0</v>
          </cell>
          <cell r="IW246">
            <v>0</v>
          </cell>
          <cell r="IX246">
            <v>0</v>
          </cell>
          <cell r="IY246">
            <v>0</v>
          </cell>
          <cell r="IZ246">
            <v>0</v>
          </cell>
          <cell r="JA246">
            <v>0</v>
          </cell>
          <cell r="JB246">
            <v>1</v>
          </cell>
          <cell r="JC246">
            <v>0</v>
          </cell>
          <cell r="JE246">
            <v>0</v>
          </cell>
          <cell r="JF246">
            <v>1</v>
          </cell>
          <cell r="JG246">
            <v>0</v>
          </cell>
          <cell r="JH246">
            <v>0</v>
          </cell>
          <cell r="JI246">
            <v>0</v>
          </cell>
          <cell r="JJ246">
            <v>0</v>
          </cell>
          <cell r="JK246">
            <v>0</v>
          </cell>
          <cell r="JL246">
            <v>0</v>
          </cell>
          <cell r="JO246" t="str">
            <v>Pas d’école primaire fonctionnelle</v>
          </cell>
          <cell r="KD246">
            <v>1</v>
          </cell>
          <cell r="KE246">
            <v>0</v>
          </cell>
          <cell r="KF246">
            <v>0</v>
          </cell>
          <cell r="KG246">
            <v>0</v>
          </cell>
          <cell r="KH246">
            <v>0</v>
          </cell>
          <cell r="KI246">
            <v>0</v>
          </cell>
          <cell r="KJ246">
            <v>0</v>
          </cell>
          <cell r="KK246">
            <v>0</v>
          </cell>
          <cell r="KL246">
            <v>0</v>
          </cell>
          <cell r="KM246">
            <v>0</v>
          </cell>
          <cell r="KN246">
            <v>0</v>
          </cell>
          <cell r="KO246">
            <v>0</v>
          </cell>
          <cell r="KP246">
            <v>0</v>
          </cell>
          <cell r="KQ246">
            <v>0</v>
          </cell>
          <cell r="KR246">
            <v>0</v>
          </cell>
          <cell r="KS246">
            <v>0</v>
          </cell>
          <cell r="KV246">
            <v>1</v>
          </cell>
          <cell r="KW246">
            <v>0</v>
          </cell>
          <cell r="KX246">
            <v>1</v>
          </cell>
          <cell r="KY246">
            <v>1</v>
          </cell>
          <cell r="KZ246">
            <v>1</v>
          </cell>
          <cell r="LA246">
            <v>0</v>
          </cell>
          <cell r="LD246">
            <v>0</v>
          </cell>
          <cell r="LE246">
            <v>0</v>
          </cell>
          <cell r="LG246">
            <v>1</v>
          </cell>
          <cell r="LH246">
            <v>0</v>
          </cell>
          <cell r="LI246">
            <v>0</v>
          </cell>
          <cell r="LJ246">
            <v>0</v>
          </cell>
          <cell r="LK246">
            <v>1</v>
          </cell>
          <cell r="LL246">
            <v>1</v>
          </cell>
          <cell r="LM246">
            <v>0</v>
          </cell>
          <cell r="LN246">
            <v>0</v>
          </cell>
          <cell r="LQ246">
            <v>0</v>
          </cell>
          <cell r="LR246">
            <v>0</v>
          </cell>
          <cell r="LS246">
            <v>0</v>
          </cell>
          <cell r="LT246">
            <v>0</v>
          </cell>
          <cell r="LU246">
            <v>1</v>
          </cell>
          <cell r="LV246">
            <v>0</v>
          </cell>
          <cell r="LW246">
            <v>1</v>
          </cell>
          <cell r="LX246">
            <v>0</v>
          </cell>
          <cell r="LY246">
            <v>1</v>
          </cell>
          <cell r="LZ246">
            <v>0</v>
          </cell>
          <cell r="MA246">
            <v>0</v>
          </cell>
          <cell r="MB246">
            <v>0</v>
          </cell>
          <cell r="MC246">
            <v>0</v>
          </cell>
          <cell r="MD246">
            <v>0</v>
          </cell>
          <cell r="MG246">
            <v>0</v>
          </cell>
          <cell r="MH246">
            <v>1</v>
          </cell>
          <cell r="MI246">
            <v>1</v>
          </cell>
          <cell r="MJ246">
            <v>0</v>
          </cell>
          <cell r="MK246">
            <v>0</v>
          </cell>
          <cell r="ML246">
            <v>0</v>
          </cell>
          <cell r="MM246">
            <v>0</v>
          </cell>
          <cell r="MN246">
            <v>1</v>
          </cell>
          <cell r="MO246">
            <v>0</v>
          </cell>
          <cell r="MP246">
            <v>0</v>
          </cell>
          <cell r="MQ246">
            <v>0</v>
          </cell>
          <cell r="MR246">
            <v>0</v>
          </cell>
          <cell r="MS246">
            <v>0</v>
          </cell>
          <cell r="MT246">
            <v>0</v>
          </cell>
          <cell r="MU246">
            <v>0</v>
          </cell>
          <cell r="NH246">
            <v>1</v>
          </cell>
          <cell r="NN246">
            <v>3.8</v>
          </cell>
          <cell r="QR246">
            <v>18</v>
          </cell>
          <cell r="QS246">
            <v>29</v>
          </cell>
        </row>
        <row r="247">
          <cell r="F247" t="str">
            <v>Oui</v>
          </cell>
          <cell r="I247">
            <v>0</v>
          </cell>
          <cell r="AM247">
            <v>45200</v>
          </cell>
          <cell r="AN247" t="str">
            <v>Oui</v>
          </cell>
          <cell r="AQ247" t="str">
            <v>Résident / autochtone (pas déplacé depuis au moins 12 mois)</v>
          </cell>
          <cell r="AS247" t="str">
            <v>Oui</v>
          </cell>
          <cell r="BE247">
            <v>0</v>
          </cell>
          <cell r="BF247">
            <v>0</v>
          </cell>
          <cell r="BH247">
            <v>0</v>
          </cell>
          <cell r="BI247">
            <v>0</v>
          </cell>
          <cell r="BK247">
            <v>0</v>
          </cell>
          <cell r="BL247">
            <v>0</v>
          </cell>
          <cell r="BN247">
            <v>3</v>
          </cell>
          <cell r="BO247">
            <v>4</v>
          </cell>
          <cell r="BQ247">
            <v>0</v>
          </cell>
          <cell r="BR247">
            <v>0</v>
          </cell>
          <cell r="CC247">
            <v>7</v>
          </cell>
          <cell r="CF247">
            <v>7</v>
          </cell>
          <cell r="DE247" t="str">
            <v>Travail journalier</v>
          </cell>
          <cell r="DG247" t="str">
            <v>Oui</v>
          </cell>
          <cell r="DI247" t="str">
            <v>Oui</v>
          </cell>
          <cell r="DL247" t="str">
            <v>Non</v>
          </cell>
          <cell r="DO247">
            <v>1</v>
          </cell>
          <cell r="DP247">
            <v>0</v>
          </cell>
          <cell r="DQ247">
            <v>0</v>
          </cell>
          <cell r="DR247">
            <v>1</v>
          </cell>
          <cell r="DS247">
            <v>1</v>
          </cell>
          <cell r="DT247">
            <v>0</v>
          </cell>
          <cell r="DU247">
            <v>0</v>
          </cell>
          <cell r="DV247">
            <v>0</v>
          </cell>
          <cell r="DW247">
            <v>0</v>
          </cell>
          <cell r="DX247">
            <v>0</v>
          </cell>
          <cell r="DY247">
            <v>0</v>
          </cell>
          <cell r="DZ247">
            <v>0</v>
          </cell>
          <cell r="EA247">
            <v>0</v>
          </cell>
          <cell r="EB247">
            <v>0</v>
          </cell>
          <cell r="EC247">
            <v>0</v>
          </cell>
          <cell r="ED247">
            <v>0</v>
          </cell>
          <cell r="EF247">
            <v>0</v>
          </cell>
          <cell r="EI247">
            <v>1</v>
          </cell>
          <cell r="EJ247">
            <v>2</v>
          </cell>
          <cell r="FP247" t="str">
            <v>Sur une parcelle ou un abri qui lui appartient</v>
          </cell>
          <cell r="FR247" t="str">
            <v>Maison (construction non-durable délabrée)</v>
          </cell>
          <cell r="FU247" t="str">
            <v>Oui</v>
          </cell>
          <cell r="GE247" t="str">
            <v>Non</v>
          </cell>
          <cell r="GH247" t="str">
            <v>Source non-améliorée (c'est à dire non-protégée de l'extérieur, p.ex. puits creusé non-couvert/traditionnel, source naturelle non-aménagée, etc.)</v>
          </cell>
          <cell r="GK247" t="str">
            <v>Non</v>
          </cell>
          <cell r="GL247" t="str">
            <v>Non</v>
          </cell>
          <cell r="GM247" t="str">
            <v>Non</v>
          </cell>
          <cell r="GN247" t="str">
            <v>Non</v>
          </cell>
          <cell r="GO247" t="str">
            <v>De 31 minutes à 2 heures</v>
          </cell>
          <cell r="GQ247">
            <v>0</v>
          </cell>
          <cell r="GR247">
            <v>0</v>
          </cell>
          <cell r="GS247">
            <v>0</v>
          </cell>
          <cell r="GT247">
            <v>0</v>
          </cell>
          <cell r="GU247">
            <v>0</v>
          </cell>
          <cell r="GV247">
            <v>1</v>
          </cell>
          <cell r="GW247">
            <v>0</v>
          </cell>
          <cell r="GX247">
            <v>0</v>
          </cell>
          <cell r="GY247">
            <v>1</v>
          </cell>
          <cell r="GZ247">
            <v>1</v>
          </cell>
          <cell r="HA247">
            <v>0</v>
          </cell>
          <cell r="HB247">
            <v>0</v>
          </cell>
          <cell r="HM247" t="str">
            <v>Non</v>
          </cell>
          <cell r="HO247" t="str">
            <v>Installation sanitaire non-améliorée (c’est-à-dire qui n'empêchent pas le contact extérieur avec les excréments, p.ex. latrine à fosse ouverte/sans dalle, latrines traditionnelles, etc.)</v>
          </cell>
          <cell r="HQ247" t="str">
            <v>Non</v>
          </cell>
          <cell r="HR247" t="str">
            <v>Oui</v>
          </cell>
          <cell r="HU247" t="str">
            <v>Structure de santé (centre, clinique, hôpital, etc.)</v>
          </cell>
          <cell r="HW247" t="str">
            <v>Structure de santé (centre, clinique, hôpital, etc.)</v>
          </cell>
          <cell r="HY247" t="str">
            <v>Moins de 1 heure</v>
          </cell>
          <cell r="HZ247" t="str">
            <v>Non</v>
          </cell>
          <cell r="IG247" t="str">
            <v>Oui</v>
          </cell>
          <cell r="II247" t="str">
            <v>Non</v>
          </cell>
          <cell r="IO247">
            <v>0</v>
          </cell>
          <cell r="IP247">
            <v>0</v>
          </cell>
          <cell r="IQ247">
            <v>0</v>
          </cell>
          <cell r="IR247">
            <v>0</v>
          </cell>
          <cell r="IS247">
            <v>0</v>
          </cell>
          <cell r="IT247">
            <v>1</v>
          </cell>
          <cell r="IU247">
            <v>0</v>
          </cell>
          <cell r="IW247">
            <v>0</v>
          </cell>
          <cell r="IX247">
            <v>0</v>
          </cell>
          <cell r="IY247">
            <v>0</v>
          </cell>
          <cell r="IZ247">
            <v>0</v>
          </cell>
          <cell r="JA247">
            <v>0</v>
          </cell>
          <cell r="JB247">
            <v>1</v>
          </cell>
          <cell r="JC247">
            <v>0</v>
          </cell>
          <cell r="JE247">
            <v>0</v>
          </cell>
          <cell r="JF247">
            <v>1</v>
          </cell>
          <cell r="JG247">
            <v>0</v>
          </cell>
          <cell r="JH247">
            <v>0</v>
          </cell>
          <cell r="JI247">
            <v>0</v>
          </cell>
          <cell r="JJ247">
            <v>0</v>
          </cell>
          <cell r="JK247">
            <v>0</v>
          </cell>
          <cell r="JL247">
            <v>0</v>
          </cell>
          <cell r="JO247" t="str">
            <v>Moins de 1 heure</v>
          </cell>
          <cell r="JP247" t="str">
            <v>Non</v>
          </cell>
          <cell r="KD247">
            <v>1</v>
          </cell>
          <cell r="KE247">
            <v>0</v>
          </cell>
          <cell r="KF247">
            <v>0</v>
          </cell>
          <cell r="KG247">
            <v>0</v>
          </cell>
          <cell r="KH247">
            <v>0</v>
          </cell>
          <cell r="KI247">
            <v>0</v>
          </cell>
          <cell r="KJ247">
            <v>0</v>
          </cell>
          <cell r="KK247">
            <v>0</v>
          </cell>
          <cell r="KL247">
            <v>0</v>
          </cell>
          <cell r="KM247">
            <v>0</v>
          </cell>
          <cell r="KN247">
            <v>0</v>
          </cell>
          <cell r="KO247">
            <v>0</v>
          </cell>
          <cell r="KP247">
            <v>0</v>
          </cell>
          <cell r="KQ247">
            <v>0</v>
          </cell>
          <cell r="KR247">
            <v>0</v>
          </cell>
          <cell r="KS247">
            <v>0</v>
          </cell>
          <cell r="KV247">
            <v>1</v>
          </cell>
          <cell r="KW247">
            <v>0</v>
          </cell>
          <cell r="KX247">
            <v>1</v>
          </cell>
          <cell r="KY247">
            <v>1</v>
          </cell>
          <cell r="KZ247">
            <v>1</v>
          </cell>
          <cell r="LA247">
            <v>0</v>
          </cell>
          <cell r="LD247">
            <v>0</v>
          </cell>
          <cell r="LE247">
            <v>0</v>
          </cell>
          <cell r="LG247">
            <v>0</v>
          </cell>
          <cell r="LH247">
            <v>0</v>
          </cell>
          <cell r="LI247">
            <v>0</v>
          </cell>
          <cell r="LJ247">
            <v>1</v>
          </cell>
          <cell r="LK247">
            <v>1</v>
          </cell>
          <cell r="LL247">
            <v>0</v>
          </cell>
          <cell r="LM247">
            <v>0</v>
          </cell>
          <cell r="LN247">
            <v>0</v>
          </cell>
          <cell r="LQ247">
            <v>0</v>
          </cell>
          <cell r="LR247">
            <v>1</v>
          </cell>
          <cell r="LS247">
            <v>0</v>
          </cell>
          <cell r="LT247">
            <v>0</v>
          </cell>
          <cell r="LU247">
            <v>0</v>
          </cell>
          <cell r="LV247">
            <v>0</v>
          </cell>
          <cell r="LW247">
            <v>0</v>
          </cell>
          <cell r="LX247">
            <v>0</v>
          </cell>
          <cell r="LY247">
            <v>1</v>
          </cell>
          <cell r="LZ247">
            <v>1</v>
          </cell>
          <cell r="MA247">
            <v>0</v>
          </cell>
          <cell r="MB247">
            <v>0</v>
          </cell>
          <cell r="MC247">
            <v>0</v>
          </cell>
          <cell r="MD247">
            <v>0</v>
          </cell>
          <cell r="MG247">
            <v>0</v>
          </cell>
          <cell r="MH247">
            <v>0</v>
          </cell>
          <cell r="MI247">
            <v>0</v>
          </cell>
          <cell r="MJ247">
            <v>1</v>
          </cell>
          <cell r="MK247">
            <v>0</v>
          </cell>
          <cell r="ML247">
            <v>0</v>
          </cell>
          <cell r="MM247">
            <v>0</v>
          </cell>
          <cell r="MN247">
            <v>1</v>
          </cell>
          <cell r="MO247">
            <v>0</v>
          </cell>
          <cell r="MP247">
            <v>1</v>
          </cell>
          <cell r="MQ247">
            <v>0</v>
          </cell>
          <cell r="MR247">
            <v>0</v>
          </cell>
          <cell r="MS247">
            <v>0</v>
          </cell>
          <cell r="MT247">
            <v>0</v>
          </cell>
          <cell r="MU247">
            <v>0</v>
          </cell>
          <cell r="NH247">
            <v>1</v>
          </cell>
          <cell r="NN247">
            <v>3.6</v>
          </cell>
          <cell r="QR247">
            <v>4</v>
          </cell>
          <cell r="QS247">
            <v>33</v>
          </cell>
        </row>
        <row r="248">
          <cell r="F248" t="str">
            <v>Oui</v>
          </cell>
          <cell r="I248">
            <v>0</v>
          </cell>
          <cell r="AM248">
            <v>45200</v>
          </cell>
          <cell r="AN248" t="str">
            <v>Oui</v>
          </cell>
          <cell r="AQ248" t="str">
            <v>Déplacé interne</v>
          </cell>
          <cell r="BE248">
            <v>0</v>
          </cell>
          <cell r="BF248">
            <v>0</v>
          </cell>
          <cell r="BH248">
            <v>1</v>
          </cell>
          <cell r="BI248">
            <v>0</v>
          </cell>
          <cell r="BK248">
            <v>1</v>
          </cell>
          <cell r="BL248">
            <v>4</v>
          </cell>
          <cell r="BN248">
            <v>2</v>
          </cell>
          <cell r="BO248">
            <v>2</v>
          </cell>
          <cell r="BQ248">
            <v>0</v>
          </cell>
          <cell r="BR248">
            <v>0</v>
          </cell>
          <cell r="CC248">
            <v>10</v>
          </cell>
          <cell r="CF248">
            <v>10</v>
          </cell>
          <cell r="DE248" t="str">
            <v>Travail journalier</v>
          </cell>
          <cell r="DG248" t="str">
            <v>Non</v>
          </cell>
          <cell r="DI248" t="str">
            <v>Oui</v>
          </cell>
          <cell r="DL248" t="str">
            <v>Non</v>
          </cell>
          <cell r="DO248">
            <v>0</v>
          </cell>
          <cell r="DP248">
            <v>0</v>
          </cell>
          <cell r="DQ248">
            <v>0</v>
          </cell>
          <cell r="DR248">
            <v>1</v>
          </cell>
          <cell r="DS248">
            <v>1</v>
          </cell>
          <cell r="DT248">
            <v>0</v>
          </cell>
          <cell r="DU248">
            <v>0</v>
          </cell>
          <cell r="DV248">
            <v>0</v>
          </cell>
          <cell r="DW248">
            <v>0</v>
          </cell>
          <cell r="DX248">
            <v>1</v>
          </cell>
          <cell r="DY248">
            <v>0</v>
          </cell>
          <cell r="DZ248">
            <v>0</v>
          </cell>
          <cell r="EA248">
            <v>0</v>
          </cell>
          <cell r="EB248">
            <v>0</v>
          </cell>
          <cell r="EC248">
            <v>0</v>
          </cell>
          <cell r="ED248">
            <v>0</v>
          </cell>
          <cell r="EF248">
            <v>0</v>
          </cell>
          <cell r="EI248">
            <v>1</v>
          </cell>
          <cell r="EJ248">
            <v>1</v>
          </cell>
          <cell r="EK248">
            <v>1</v>
          </cell>
          <cell r="EL248">
            <v>1</v>
          </cell>
          <cell r="FP248" t="str">
            <v>En famille d'accueil</v>
          </cell>
          <cell r="FR248" t="str">
            <v>Maison (construction non-durable délabrée)</v>
          </cell>
          <cell r="FU248" t="str">
            <v>Oui</v>
          </cell>
          <cell r="GE248" t="str">
            <v>Non</v>
          </cell>
          <cell r="GH248" t="str">
            <v>Source non-améliorée (c'est à dire non-protégée de l'extérieur, p.ex. puits creusé non-couvert/traditionnel, source naturelle non-aménagée, etc.)</v>
          </cell>
          <cell r="GK248" t="str">
            <v>Non</v>
          </cell>
          <cell r="GL248" t="str">
            <v>Non</v>
          </cell>
          <cell r="GM248" t="str">
            <v>Ne sait pas</v>
          </cell>
          <cell r="GN248" t="str">
            <v>Non</v>
          </cell>
          <cell r="GO248" t="str">
            <v>Moins de 30 minutes</v>
          </cell>
          <cell r="GQ248">
            <v>0</v>
          </cell>
          <cell r="GR248">
            <v>0</v>
          </cell>
          <cell r="GS248">
            <v>0</v>
          </cell>
          <cell r="GT248">
            <v>0</v>
          </cell>
          <cell r="GU248">
            <v>0</v>
          </cell>
          <cell r="GV248">
            <v>1</v>
          </cell>
          <cell r="GW248">
            <v>0</v>
          </cell>
          <cell r="GX248">
            <v>0</v>
          </cell>
          <cell r="GY248">
            <v>1</v>
          </cell>
          <cell r="GZ248">
            <v>1</v>
          </cell>
          <cell r="HA248">
            <v>0</v>
          </cell>
          <cell r="HB248">
            <v>0</v>
          </cell>
          <cell r="HM248" t="str">
            <v>Non</v>
          </cell>
          <cell r="HO248" t="str">
            <v>Installation sanitaire non-améliorée (c’est-à-dire qui n'empêchent pas le contact extérieur avec les excréments, p.ex. latrine à fosse ouverte/sans dalle, latrines traditionnelles, etc.)</v>
          </cell>
          <cell r="HQ248" t="str">
            <v>Non</v>
          </cell>
          <cell r="HR248" t="str">
            <v>Oui</v>
          </cell>
          <cell r="HU248" t="str">
            <v>Guérisseur traditionnel / religieux</v>
          </cell>
          <cell r="HW248" t="str">
            <v>Structure de santé (centre, clinique, hôpital, etc.)</v>
          </cell>
          <cell r="HY248" t="str">
            <v>Moins de 1 heure</v>
          </cell>
          <cell r="HZ248" t="str">
            <v>Non</v>
          </cell>
          <cell r="IB248" t="str">
            <v>Oui</v>
          </cell>
          <cell r="IC248" t="str">
            <v>Oui</v>
          </cell>
          <cell r="ID248" t="str">
            <v>Oui</v>
          </cell>
          <cell r="IG248" t="str">
            <v>Non</v>
          </cell>
          <cell r="II248" t="str">
            <v>Non</v>
          </cell>
          <cell r="IO248">
            <v>0</v>
          </cell>
          <cell r="IP248">
            <v>0</v>
          </cell>
          <cell r="IQ248">
            <v>0</v>
          </cell>
          <cell r="IR248">
            <v>0</v>
          </cell>
          <cell r="IS248">
            <v>0</v>
          </cell>
          <cell r="IT248">
            <v>1</v>
          </cell>
          <cell r="IU248">
            <v>0</v>
          </cell>
          <cell r="IW248">
            <v>0</v>
          </cell>
          <cell r="IX248">
            <v>0</v>
          </cell>
          <cell r="IY248">
            <v>0</v>
          </cell>
          <cell r="IZ248">
            <v>0</v>
          </cell>
          <cell r="JA248">
            <v>0</v>
          </cell>
          <cell r="JB248">
            <v>1</v>
          </cell>
          <cell r="JC248">
            <v>0</v>
          </cell>
          <cell r="JE248">
            <v>0</v>
          </cell>
          <cell r="JF248">
            <v>1</v>
          </cell>
          <cell r="JG248">
            <v>0</v>
          </cell>
          <cell r="JH248">
            <v>0</v>
          </cell>
          <cell r="JI248">
            <v>0</v>
          </cell>
          <cell r="JJ248">
            <v>0</v>
          </cell>
          <cell r="JK248">
            <v>0</v>
          </cell>
          <cell r="JL248">
            <v>0</v>
          </cell>
          <cell r="JO248" t="str">
            <v>Au moins une heure</v>
          </cell>
          <cell r="JP248" t="str">
            <v>Non</v>
          </cell>
          <cell r="JS248" t="str">
            <v>Aucun</v>
          </cell>
          <cell r="JT248" t="str">
            <v>Aucune</v>
          </cell>
          <cell r="JU248" t="str">
            <v>Aucun</v>
          </cell>
          <cell r="JV248" t="str">
            <v>Aucune</v>
          </cell>
          <cell r="JZ248" t="str">
            <v>Interruption suite à un déplacement / retour</v>
          </cell>
          <cell r="KD248">
            <v>1</v>
          </cell>
          <cell r="KE248">
            <v>0</v>
          </cell>
          <cell r="KF248">
            <v>0</v>
          </cell>
          <cell r="KG248">
            <v>0</v>
          </cell>
          <cell r="KH248">
            <v>0</v>
          </cell>
          <cell r="KI248">
            <v>0</v>
          </cell>
          <cell r="KJ248">
            <v>0</v>
          </cell>
          <cell r="KK248">
            <v>0</v>
          </cell>
          <cell r="KL248">
            <v>0</v>
          </cell>
          <cell r="KM248">
            <v>0</v>
          </cell>
          <cell r="KN248">
            <v>0</v>
          </cell>
          <cell r="KO248">
            <v>0</v>
          </cell>
          <cell r="KP248">
            <v>0</v>
          </cell>
          <cell r="KQ248">
            <v>0</v>
          </cell>
          <cell r="KR248">
            <v>0</v>
          </cell>
          <cell r="KS248">
            <v>0</v>
          </cell>
          <cell r="KV248">
            <v>1</v>
          </cell>
          <cell r="KW248">
            <v>0</v>
          </cell>
          <cell r="KX248">
            <v>1</v>
          </cell>
          <cell r="KY248">
            <v>1</v>
          </cell>
          <cell r="KZ248">
            <v>1</v>
          </cell>
          <cell r="LA248">
            <v>0</v>
          </cell>
          <cell r="LD248">
            <v>0</v>
          </cell>
          <cell r="LE248">
            <v>0</v>
          </cell>
          <cell r="LG248">
            <v>0</v>
          </cell>
          <cell r="LH248">
            <v>0</v>
          </cell>
          <cell r="LI248">
            <v>0</v>
          </cell>
          <cell r="LJ248">
            <v>1</v>
          </cell>
          <cell r="LK248">
            <v>1</v>
          </cell>
          <cell r="LL248">
            <v>0</v>
          </cell>
          <cell r="LM248">
            <v>0</v>
          </cell>
          <cell r="LN248">
            <v>0</v>
          </cell>
          <cell r="LQ248">
            <v>0</v>
          </cell>
          <cell r="LR248">
            <v>0</v>
          </cell>
          <cell r="LS248">
            <v>0</v>
          </cell>
          <cell r="LT248">
            <v>0</v>
          </cell>
          <cell r="LU248">
            <v>1</v>
          </cell>
          <cell r="LV248">
            <v>1</v>
          </cell>
          <cell r="LW248">
            <v>1</v>
          </cell>
          <cell r="LX248">
            <v>0</v>
          </cell>
          <cell r="LY248">
            <v>0</v>
          </cell>
          <cell r="LZ248">
            <v>0</v>
          </cell>
          <cell r="MA248">
            <v>0</v>
          </cell>
          <cell r="MB248">
            <v>0</v>
          </cell>
          <cell r="MC248">
            <v>0</v>
          </cell>
          <cell r="MD248">
            <v>0</v>
          </cell>
          <cell r="MG248">
            <v>0</v>
          </cell>
          <cell r="MH248">
            <v>0</v>
          </cell>
          <cell r="MI248">
            <v>0</v>
          </cell>
          <cell r="MJ248">
            <v>0</v>
          </cell>
          <cell r="MK248">
            <v>0</v>
          </cell>
          <cell r="ML248">
            <v>0</v>
          </cell>
          <cell r="MM248">
            <v>1</v>
          </cell>
          <cell r="MN248">
            <v>1</v>
          </cell>
          <cell r="MO248">
            <v>0</v>
          </cell>
          <cell r="MP248">
            <v>0</v>
          </cell>
          <cell r="MQ248">
            <v>1</v>
          </cell>
          <cell r="MR248">
            <v>0</v>
          </cell>
          <cell r="MS248">
            <v>0</v>
          </cell>
          <cell r="MT248">
            <v>0</v>
          </cell>
          <cell r="MU248">
            <v>0</v>
          </cell>
          <cell r="NH248">
            <v>1</v>
          </cell>
          <cell r="NN248">
            <v>5</v>
          </cell>
          <cell r="QR248">
            <v>13</v>
          </cell>
          <cell r="QS248">
            <v>36</v>
          </cell>
        </row>
        <row r="249">
          <cell r="F249" t="str">
            <v>Oui</v>
          </cell>
          <cell r="I249">
            <v>0</v>
          </cell>
          <cell r="AM249">
            <v>45200</v>
          </cell>
          <cell r="AN249" t="str">
            <v>Oui</v>
          </cell>
          <cell r="AQ249" t="str">
            <v>Déplacé interne</v>
          </cell>
          <cell r="BE249">
            <v>0</v>
          </cell>
          <cell r="BF249">
            <v>0</v>
          </cell>
          <cell r="BH249">
            <v>0</v>
          </cell>
          <cell r="BI249">
            <v>0</v>
          </cell>
          <cell r="BK249">
            <v>1</v>
          </cell>
          <cell r="BL249">
            <v>0</v>
          </cell>
          <cell r="BN249">
            <v>0</v>
          </cell>
          <cell r="BO249">
            <v>0</v>
          </cell>
          <cell r="BQ249">
            <v>0</v>
          </cell>
          <cell r="BR249">
            <v>1</v>
          </cell>
          <cell r="CC249">
            <v>2</v>
          </cell>
          <cell r="CF249">
            <v>2</v>
          </cell>
          <cell r="DE249" t="str">
            <v>Travail journalier</v>
          </cell>
          <cell r="DG249" t="str">
            <v>Oui</v>
          </cell>
          <cell r="DI249" t="str">
            <v>Non</v>
          </cell>
          <cell r="DJ249" t="str">
            <v>Les produits sur le marché sont trop chers pour le ménage</v>
          </cell>
          <cell r="DL249" t="str">
            <v>Non</v>
          </cell>
          <cell r="DO249">
            <v>0</v>
          </cell>
          <cell r="DP249">
            <v>0</v>
          </cell>
          <cell r="DQ249">
            <v>0</v>
          </cell>
          <cell r="DR249">
            <v>0</v>
          </cell>
          <cell r="DS249">
            <v>1</v>
          </cell>
          <cell r="DT249">
            <v>0</v>
          </cell>
          <cell r="DU249">
            <v>0</v>
          </cell>
          <cell r="DV249">
            <v>0</v>
          </cell>
          <cell r="DW249">
            <v>0</v>
          </cell>
          <cell r="DX249">
            <v>0</v>
          </cell>
          <cell r="DY249">
            <v>0</v>
          </cell>
          <cell r="DZ249">
            <v>0</v>
          </cell>
          <cell r="EA249">
            <v>0</v>
          </cell>
          <cell r="EB249">
            <v>0</v>
          </cell>
          <cell r="EC249">
            <v>0</v>
          </cell>
          <cell r="ED249">
            <v>0</v>
          </cell>
          <cell r="EF249">
            <v>0</v>
          </cell>
          <cell r="EI249">
            <v>0</v>
          </cell>
          <cell r="EJ249">
            <v>1</v>
          </cell>
          <cell r="EK249">
            <v>0</v>
          </cell>
          <cell r="EL249">
            <v>0</v>
          </cell>
          <cell r="FP249" t="str">
            <v>Sur une parcelle ou un abri qui lui appartient</v>
          </cell>
          <cell r="FR249" t="str">
            <v>Maison (construction non-durable délabrée)</v>
          </cell>
          <cell r="FU249" t="str">
            <v>Oui</v>
          </cell>
          <cell r="GE249" t="str">
            <v>Non</v>
          </cell>
          <cell r="GH249" t="str">
            <v>Source améliorée (c'est-à-dire protégée de l'extérieur, p.ex. eau courante/robinet, puits creusé couvert, puits à pompe/forage, camion-citerne/charrette avec citerne, Kiosque/échoppe/boutique à eau, eau en bouteille; eau en sachet, etc. et eau de pluie)</v>
          </cell>
          <cell r="GK249" t="str">
            <v>Oui</v>
          </cell>
          <cell r="GL249" t="str">
            <v>Oui</v>
          </cell>
          <cell r="GM249" t="str">
            <v>Oui</v>
          </cell>
          <cell r="GN249" t="str">
            <v>Non</v>
          </cell>
          <cell r="GO249" t="str">
            <v>Moins de 30 minutes</v>
          </cell>
          <cell r="GQ249">
            <v>0</v>
          </cell>
          <cell r="GR249">
            <v>0</v>
          </cell>
          <cell r="GS249">
            <v>0</v>
          </cell>
          <cell r="GT249">
            <v>0</v>
          </cell>
          <cell r="GU249">
            <v>0</v>
          </cell>
          <cell r="GV249">
            <v>0</v>
          </cell>
          <cell r="GW249">
            <v>0</v>
          </cell>
          <cell r="GX249">
            <v>0</v>
          </cell>
          <cell r="GY249">
            <v>1</v>
          </cell>
          <cell r="GZ249">
            <v>0</v>
          </cell>
          <cell r="HA249">
            <v>0</v>
          </cell>
          <cell r="HB249">
            <v>0</v>
          </cell>
          <cell r="HM249" t="str">
            <v>Oui, eau seulement</v>
          </cell>
          <cell r="HO249" t="str">
            <v>Installation sanitaire non-améliorée (c’est-à-dire qui n'empêchent pas le contact extérieur avec les excréments, p.ex. latrine à fosse ouverte/sans dalle, latrines traditionnelles, etc.)</v>
          </cell>
          <cell r="HQ249" t="str">
            <v>Non</v>
          </cell>
          <cell r="HR249" t="str">
            <v>Oui</v>
          </cell>
          <cell r="HU249" t="str">
            <v>Structure de santé (centre, clinique, hôpital, etc.)</v>
          </cell>
          <cell r="HW249" t="str">
            <v>Structure de santé (centre, clinique, hôpital, etc.)</v>
          </cell>
          <cell r="HY249" t="str">
            <v>Entre 2 heures et une demi-journée</v>
          </cell>
          <cell r="HZ249" t="str">
            <v>Non</v>
          </cell>
          <cell r="IG249" t="str">
            <v>Non</v>
          </cell>
          <cell r="II249" t="str">
            <v>Non</v>
          </cell>
          <cell r="IO249">
            <v>0</v>
          </cell>
          <cell r="IP249">
            <v>0</v>
          </cell>
          <cell r="IQ249">
            <v>0</v>
          </cell>
          <cell r="IR249">
            <v>0</v>
          </cell>
          <cell r="IS249">
            <v>0</v>
          </cell>
          <cell r="IT249">
            <v>1</v>
          </cell>
          <cell r="IU249">
            <v>0</v>
          </cell>
          <cell r="IW249">
            <v>0</v>
          </cell>
          <cell r="IX249">
            <v>0</v>
          </cell>
          <cell r="IY249">
            <v>0</v>
          </cell>
          <cell r="IZ249">
            <v>0</v>
          </cell>
          <cell r="JA249">
            <v>0</v>
          </cell>
          <cell r="JB249">
            <v>1</v>
          </cell>
          <cell r="JC249">
            <v>0</v>
          </cell>
          <cell r="JE249">
            <v>0</v>
          </cell>
          <cell r="JF249">
            <v>0</v>
          </cell>
          <cell r="JG249">
            <v>1</v>
          </cell>
          <cell r="JH249">
            <v>0</v>
          </cell>
          <cell r="JI249">
            <v>1</v>
          </cell>
          <cell r="JJ249">
            <v>1</v>
          </cell>
          <cell r="JK249">
            <v>0</v>
          </cell>
          <cell r="JL249">
            <v>0</v>
          </cell>
          <cell r="JO249" t="str">
            <v>Moins de 1 heure</v>
          </cell>
          <cell r="JP249" t="str">
            <v>Non</v>
          </cell>
          <cell r="JS249" t="str">
            <v>Aucun</v>
          </cell>
          <cell r="JU249" t="str">
            <v>Aucun</v>
          </cell>
          <cell r="JZ249" t="str">
            <v>Enfant a peur d’aller à l’école</v>
          </cell>
          <cell r="KD249">
            <v>1</v>
          </cell>
          <cell r="KE249">
            <v>0</v>
          </cell>
          <cell r="KF249">
            <v>0</v>
          </cell>
          <cell r="KG249">
            <v>0</v>
          </cell>
          <cell r="KH249">
            <v>0</v>
          </cell>
          <cell r="KI249">
            <v>0</v>
          </cell>
          <cell r="KJ249">
            <v>0</v>
          </cell>
          <cell r="KK249">
            <v>0</v>
          </cell>
          <cell r="KL249">
            <v>0</v>
          </cell>
          <cell r="KM249">
            <v>0</v>
          </cell>
          <cell r="KN249">
            <v>0</v>
          </cell>
          <cell r="KO249">
            <v>0</v>
          </cell>
          <cell r="KP249">
            <v>0</v>
          </cell>
          <cell r="KQ249">
            <v>0</v>
          </cell>
          <cell r="KR249">
            <v>0</v>
          </cell>
          <cell r="KS249">
            <v>0</v>
          </cell>
          <cell r="KV249">
            <v>1</v>
          </cell>
          <cell r="KW249">
            <v>0</v>
          </cell>
          <cell r="KX249">
            <v>0</v>
          </cell>
          <cell r="KY249">
            <v>0</v>
          </cell>
          <cell r="KZ249">
            <v>0</v>
          </cell>
          <cell r="LA249">
            <v>0</v>
          </cell>
          <cell r="LD249">
            <v>0</v>
          </cell>
          <cell r="LE249">
            <v>0</v>
          </cell>
          <cell r="LG249">
            <v>0</v>
          </cell>
          <cell r="LH249">
            <v>1</v>
          </cell>
          <cell r="LI249">
            <v>0</v>
          </cell>
          <cell r="LJ249">
            <v>0</v>
          </cell>
          <cell r="LK249">
            <v>0</v>
          </cell>
          <cell r="LL249">
            <v>0</v>
          </cell>
          <cell r="LM249">
            <v>0</v>
          </cell>
          <cell r="LN249">
            <v>0</v>
          </cell>
          <cell r="LQ249">
            <v>0</v>
          </cell>
          <cell r="LR249">
            <v>0</v>
          </cell>
          <cell r="LS249">
            <v>0</v>
          </cell>
          <cell r="LT249">
            <v>0</v>
          </cell>
          <cell r="LU249">
            <v>0</v>
          </cell>
          <cell r="LV249">
            <v>0</v>
          </cell>
          <cell r="LW249">
            <v>1</v>
          </cell>
          <cell r="LX249">
            <v>0</v>
          </cell>
          <cell r="LY249">
            <v>0</v>
          </cell>
          <cell r="LZ249">
            <v>0</v>
          </cell>
          <cell r="MA249">
            <v>0</v>
          </cell>
          <cell r="MB249">
            <v>0</v>
          </cell>
          <cell r="MC249">
            <v>0</v>
          </cell>
          <cell r="MD249">
            <v>0</v>
          </cell>
          <cell r="MG249">
            <v>0</v>
          </cell>
          <cell r="MH249">
            <v>0</v>
          </cell>
          <cell r="MI249">
            <v>0</v>
          </cell>
          <cell r="MJ249">
            <v>0</v>
          </cell>
          <cell r="MK249">
            <v>0</v>
          </cell>
          <cell r="ML249">
            <v>0</v>
          </cell>
          <cell r="MM249">
            <v>0</v>
          </cell>
          <cell r="MN249">
            <v>1</v>
          </cell>
          <cell r="MO249">
            <v>0</v>
          </cell>
          <cell r="MP249">
            <v>0</v>
          </cell>
          <cell r="MQ249">
            <v>0</v>
          </cell>
          <cell r="MR249">
            <v>0</v>
          </cell>
          <cell r="MS249">
            <v>0</v>
          </cell>
          <cell r="MT249">
            <v>0</v>
          </cell>
          <cell r="MU249">
            <v>0</v>
          </cell>
          <cell r="NH249">
            <v>1</v>
          </cell>
          <cell r="NN249">
            <v>2.2000000000000002</v>
          </cell>
          <cell r="QR249">
            <v>49</v>
          </cell>
          <cell r="QS249">
            <v>7</v>
          </cell>
        </row>
        <row r="250">
          <cell r="F250" t="str">
            <v>Oui</v>
          </cell>
          <cell r="I250">
            <v>0</v>
          </cell>
          <cell r="AM250">
            <v>45200</v>
          </cell>
          <cell r="AN250" t="str">
            <v>Oui</v>
          </cell>
          <cell r="AQ250" t="str">
            <v>Déplacé interne</v>
          </cell>
          <cell r="BE250">
            <v>0</v>
          </cell>
          <cell r="BF250">
            <v>0</v>
          </cell>
          <cell r="BH250">
            <v>0</v>
          </cell>
          <cell r="BI250">
            <v>0</v>
          </cell>
          <cell r="BK250">
            <v>0</v>
          </cell>
          <cell r="BL250">
            <v>0</v>
          </cell>
          <cell r="BN250">
            <v>4</v>
          </cell>
          <cell r="BO250">
            <v>2</v>
          </cell>
          <cell r="BQ250">
            <v>0</v>
          </cell>
          <cell r="BR250">
            <v>0</v>
          </cell>
          <cell r="CC250">
            <v>6</v>
          </cell>
          <cell r="CF250">
            <v>6</v>
          </cell>
          <cell r="DE250" t="str">
            <v>Travail journalier</v>
          </cell>
          <cell r="DG250" t="str">
            <v>Non</v>
          </cell>
          <cell r="DI250" t="str">
            <v>Non</v>
          </cell>
          <cell r="DJ250" t="str">
            <v>Les produits sur le marché sont trop chers pour le ménage</v>
          </cell>
          <cell r="DL250" t="str">
            <v>Non</v>
          </cell>
          <cell r="DO250">
            <v>0</v>
          </cell>
          <cell r="DP250">
            <v>0</v>
          </cell>
          <cell r="DQ250">
            <v>0</v>
          </cell>
          <cell r="DR250">
            <v>0</v>
          </cell>
          <cell r="DS250">
            <v>0</v>
          </cell>
          <cell r="DT250">
            <v>0</v>
          </cell>
          <cell r="DU250">
            <v>1</v>
          </cell>
          <cell r="DV250">
            <v>0</v>
          </cell>
          <cell r="DW250">
            <v>0</v>
          </cell>
          <cell r="DX250">
            <v>1</v>
          </cell>
          <cell r="DY250">
            <v>0</v>
          </cell>
          <cell r="DZ250">
            <v>0</v>
          </cell>
          <cell r="EA250">
            <v>0</v>
          </cell>
          <cell r="EB250">
            <v>0</v>
          </cell>
          <cell r="EC250">
            <v>0</v>
          </cell>
          <cell r="ED250">
            <v>0</v>
          </cell>
          <cell r="EF250">
            <v>0</v>
          </cell>
          <cell r="EI250">
            <v>1</v>
          </cell>
          <cell r="EJ250">
            <v>1</v>
          </cell>
          <cell r="FP250" t="str">
            <v>Pas d'abri (dorment à la belle étoile)</v>
          </cell>
          <cell r="GE250" t="str">
            <v>Non</v>
          </cell>
          <cell r="GH250" t="str">
            <v>Source améliorée (c'est-à-dire protégée de l'extérieur, p.ex. eau courante/robinet, puits creusé couvert, puits à pompe/forage, camion-citerne/charrette avec citerne, Kiosque/échoppe/boutique à eau, eau en bouteille; eau en sachet, etc. et eau de pluie)</v>
          </cell>
          <cell r="GK250" t="str">
            <v>Oui</v>
          </cell>
          <cell r="GL250" t="str">
            <v>Oui</v>
          </cell>
          <cell r="GM250" t="str">
            <v>Oui</v>
          </cell>
          <cell r="GN250" t="str">
            <v>Non</v>
          </cell>
          <cell r="GO250" t="str">
            <v>Moins de 30 minutes</v>
          </cell>
          <cell r="GQ250">
            <v>0</v>
          </cell>
          <cell r="GR250">
            <v>0</v>
          </cell>
          <cell r="GS250">
            <v>0</v>
          </cell>
          <cell r="GT250">
            <v>0</v>
          </cell>
          <cell r="GU250">
            <v>0</v>
          </cell>
          <cell r="GV250">
            <v>0</v>
          </cell>
          <cell r="GW250">
            <v>0</v>
          </cell>
          <cell r="GX250">
            <v>0</v>
          </cell>
          <cell r="GY250">
            <v>1</v>
          </cell>
          <cell r="GZ250">
            <v>0</v>
          </cell>
          <cell r="HA250">
            <v>0</v>
          </cell>
          <cell r="HB250">
            <v>0</v>
          </cell>
          <cell r="HM250" t="str">
            <v>Oui, eau seulement</v>
          </cell>
          <cell r="HO250" t="str">
            <v>Pas d'installation sanitaire/défécation à l'air libre</v>
          </cell>
          <cell r="HU250" t="str">
            <v>Structure de santé (centre, clinique, hôpital, etc.)</v>
          </cell>
          <cell r="HW250" t="str">
            <v>Structure de santé (centre, clinique, hôpital, etc.)</v>
          </cell>
          <cell r="HY250" t="str">
            <v>Entre 2 heures et une demi-journée</v>
          </cell>
          <cell r="HZ250" t="str">
            <v>Non</v>
          </cell>
          <cell r="IG250" t="str">
            <v>Non</v>
          </cell>
          <cell r="II250" t="str">
            <v>Non</v>
          </cell>
          <cell r="IO250">
            <v>0</v>
          </cell>
          <cell r="IP250">
            <v>0</v>
          </cell>
          <cell r="IQ250">
            <v>0</v>
          </cell>
          <cell r="IR250">
            <v>0</v>
          </cell>
          <cell r="IS250">
            <v>0</v>
          </cell>
          <cell r="IT250">
            <v>1</v>
          </cell>
          <cell r="IU250">
            <v>0</v>
          </cell>
          <cell r="IW250">
            <v>0</v>
          </cell>
          <cell r="IX250">
            <v>0</v>
          </cell>
          <cell r="IY250">
            <v>0</v>
          </cell>
          <cell r="IZ250">
            <v>0</v>
          </cell>
          <cell r="JA250">
            <v>0</v>
          </cell>
          <cell r="JB250">
            <v>1</v>
          </cell>
          <cell r="JC250">
            <v>0</v>
          </cell>
          <cell r="JE250">
            <v>1</v>
          </cell>
          <cell r="JF250">
            <v>0</v>
          </cell>
          <cell r="JG250">
            <v>0</v>
          </cell>
          <cell r="JH250">
            <v>0</v>
          </cell>
          <cell r="JI250">
            <v>0</v>
          </cell>
          <cell r="JJ250">
            <v>0</v>
          </cell>
          <cell r="JK250">
            <v>0</v>
          </cell>
          <cell r="JL250">
            <v>0</v>
          </cell>
          <cell r="JO250" t="str">
            <v>Moins de 1 heure</v>
          </cell>
          <cell r="JP250" t="str">
            <v>Non</v>
          </cell>
          <cell r="KD250">
            <v>1</v>
          </cell>
          <cell r="KE250">
            <v>0</v>
          </cell>
          <cell r="KF250">
            <v>0</v>
          </cell>
          <cell r="KG250">
            <v>0</v>
          </cell>
          <cell r="KH250">
            <v>0</v>
          </cell>
          <cell r="KI250">
            <v>0</v>
          </cell>
          <cell r="KJ250">
            <v>0</v>
          </cell>
          <cell r="KK250">
            <v>0</v>
          </cell>
          <cell r="KL250">
            <v>0</v>
          </cell>
          <cell r="KM250">
            <v>0</v>
          </cell>
          <cell r="KN250">
            <v>0</v>
          </cell>
          <cell r="KO250">
            <v>0</v>
          </cell>
          <cell r="KP250">
            <v>0</v>
          </cell>
          <cell r="KQ250">
            <v>0</v>
          </cell>
          <cell r="KR250">
            <v>0</v>
          </cell>
          <cell r="KS250">
            <v>0</v>
          </cell>
          <cell r="KV250">
            <v>1</v>
          </cell>
          <cell r="KW250">
            <v>0</v>
          </cell>
          <cell r="KX250">
            <v>0</v>
          </cell>
          <cell r="KY250">
            <v>0</v>
          </cell>
          <cell r="KZ250">
            <v>0</v>
          </cell>
          <cell r="LA250">
            <v>0</v>
          </cell>
          <cell r="LD250">
            <v>0</v>
          </cell>
          <cell r="LE250">
            <v>0</v>
          </cell>
          <cell r="LG250">
            <v>0</v>
          </cell>
          <cell r="LH250">
            <v>1</v>
          </cell>
          <cell r="LI250">
            <v>0</v>
          </cell>
          <cell r="LJ250">
            <v>0</v>
          </cell>
          <cell r="LK250">
            <v>0</v>
          </cell>
          <cell r="LL250">
            <v>0</v>
          </cell>
          <cell r="LM250">
            <v>0</v>
          </cell>
          <cell r="LN250">
            <v>0</v>
          </cell>
          <cell r="LQ250">
            <v>0</v>
          </cell>
          <cell r="LR250">
            <v>0</v>
          </cell>
          <cell r="LS250">
            <v>0</v>
          </cell>
          <cell r="LT250">
            <v>0</v>
          </cell>
          <cell r="LU250">
            <v>0</v>
          </cell>
          <cell r="LV250">
            <v>0</v>
          </cell>
          <cell r="LW250">
            <v>1</v>
          </cell>
          <cell r="LX250">
            <v>1</v>
          </cell>
          <cell r="LY250">
            <v>0</v>
          </cell>
          <cell r="LZ250">
            <v>0</v>
          </cell>
          <cell r="MA250">
            <v>0</v>
          </cell>
          <cell r="MB250">
            <v>0</v>
          </cell>
          <cell r="MC250">
            <v>0</v>
          </cell>
          <cell r="MD250">
            <v>0</v>
          </cell>
          <cell r="MG250">
            <v>0</v>
          </cell>
          <cell r="MH250">
            <v>0</v>
          </cell>
          <cell r="MI250">
            <v>0</v>
          </cell>
          <cell r="MJ250">
            <v>0</v>
          </cell>
          <cell r="MK250">
            <v>0</v>
          </cell>
          <cell r="ML250">
            <v>0</v>
          </cell>
          <cell r="MM250">
            <v>1</v>
          </cell>
          <cell r="MN250">
            <v>1</v>
          </cell>
          <cell r="MO250">
            <v>0</v>
          </cell>
          <cell r="MP250">
            <v>0</v>
          </cell>
          <cell r="MQ250">
            <v>0</v>
          </cell>
          <cell r="MR250">
            <v>0</v>
          </cell>
          <cell r="MS250">
            <v>0</v>
          </cell>
          <cell r="MT250">
            <v>0</v>
          </cell>
          <cell r="MU250">
            <v>0</v>
          </cell>
          <cell r="NH250">
            <v>1</v>
          </cell>
          <cell r="NN250">
            <v>4.0999999999999996</v>
          </cell>
          <cell r="QR250">
            <v>40</v>
          </cell>
          <cell r="QS250">
            <v>20</v>
          </cell>
        </row>
        <row r="251">
          <cell r="F251" t="str">
            <v>Oui</v>
          </cell>
          <cell r="I251">
            <v>0</v>
          </cell>
          <cell r="AM251">
            <v>45200</v>
          </cell>
          <cell r="AN251" t="str">
            <v>Oui</v>
          </cell>
          <cell r="AQ251" t="str">
            <v>Déplacé interne</v>
          </cell>
          <cell r="BE251">
            <v>0</v>
          </cell>
          <cell r="BF251">
            <v>0</v>
          </cell>
          <cell r="BH251">
            <v>0</v>
          </cell>
          <cell r="BI251">
            <v>0</v>
          </cell>
          <cell r="BK251">
            <v>1</v>
          </cell>
          <cell r="BL251">
            <v>0</v>
          </cell>
          <cell r="BN251">
            <v>2</v>
          </cell>
          <cell r="BO251">
            <v>1</v>
          </cell>
          <cell r="BQ251">
            <v>0</v>
          </cell>
          <cell r="BR251">
            <v>1</v>
          </cell>
          <cell r="CC251">
            <v>5</v>
          </cell>
          <cell r="CF251">
            <v>5</v>
          </cell>
          <cell r="DE251" t="str">
            <v>Travail journalier</v>
          </cell>
          <cell r="DG251" t="str">
            <v>Non</v>
          </cell>
          <cell r="DI251" t="str">
            <v>Non</v>
          </cell>
          <cell r="DJ251" t="str">
            <v>Les produits sur le marché sont trop chers pour le ménage</v>
          </cell>
          <cell r="DL251" t="str">
            <v>Non</v>
          </cell>
          <cell r="DO251">
            <v>0</v>
          </cell>
          <cell r="DP251">
            <v>0</v>
          </cell>
          <cell r="DQ251">
            <v>0</v>
          </cell>
          <cell r="DR251">
            <v>0</v>
          </cell>
          <cell r="DS251">
            <v>1</v>
          </cell>
          <cell r="DT251">
            <v>0</v>
          </cell>
          <cell r="DU251">
            <v>0</v>
          </cell>
          <cell r="DV251">
            <v>0</v>
          </cell>
          <cell r="DW251">
            <v>0</v>
          </cell>
          <cell r="DX251">
            <v>0</v>
          </cell>
          <cell r="DY251">
            <v>0</v>
          </cell>
          <cell r="DZ251">
            <v>0</v>
          </cell>
          <cell r="EA251">
            <v>0</v>
          </cell>
          <cell r="EB251">
            <v>0</v>
          </cell>
          <cell r="EC251">
            <v>0</v>
          </cell>
          <cell r="ED251">
            <v>0</v>
          </cell>
          <cell r="EF251">
            <v>0</v>
          </cell>
          <cell r="EI251">
            <v>1</v>
          </cell>
          <cell r="EJ251">
            <v>1</v>
          </cell>
          <cell r="EK251">
            <v>1</v>
          </cell>
          <cell r="EL251">
            <v>1</v>
          </cell>
          <cell r="FP251" t="str">
            <v>En famille d'accueil</v>
          </cell>
          <cell r="FR251" t="str">
            <v>Maison (construction non-durable délabrée)</v>
          </cell>
          <cell r="FU251" t="str">
            <v>Oui</v>
          </cell>
          <cell r="GE251" t="str">
            <v>Non</v>
          </cell>
          <cell r="GH251" t="str">
            <v>Source améliorée (c'est-à-dire protégée de l'extérieur, p.ex. eau courante/robinet, puits creusé couvert, puits à pompe/forage, camion-citerne/charrette avec citerne, Kiosque/échoppe/boutique à eau, eau en bouteille; eau en sachet, etc. et eau de pluie)</v>
          </cell>
          <cell r="GK251" t="str">
            <v>Oui</v>
          </cell>
          <cell r="GL251" t="str">
            <v>Oui</v>
          </cell>
          <cell r="GM251" t="str">
            <v>Oui</v>
          </cell>
          <cell r="GN251" t="str">
            <v>Non</v>
          </cell>
          <cell r="GO251" t="str">
            <v>Moins de 30 minutes</v>
          </cell>
          <cell r="GQ251">
            <v>0</v>
          </cell>
          <cell r="GR251">
            <v>0</v>
          </cell>
          <cell r="GS251">
            <v>0</v>
          </cell>
          <cell r="GT251">
            <v>0</v>
          </cell>
          <cell r="GU251">
            <v>0</v>
          </cell>
          <cell r="GV251">
            <v>0</v>
          </cell>
          <cell r="GW251">
            <v>0</v>
          </cell>
          <cell r="GX251">
            <v>0</v>
          </cell>
          <cell r="GY251">
            <v>1</v>
          </cell>
          <cell r="GZ251">
            <v>0</v>
          </cell>
          <cell r="HA251">
            <v>0</v>
          </cell>
          <cell r="HB251">
            <v>0</v>
          </cell>
          <cell r="HM251" t="str">
            <v>Oui, eau seulement</v>
          </cell>
          <cell r="HO251" t="str">
            <v>Installation sanitaire non-améliorée (c’est-à-dire qui n'empêchent pas le contact extérieur avec les excréments, p.ex. latrine à fosse ouverte/sans dalle, latrines traditionnelles, etc.)</v>
          </cell>
          <cell r="HQ251" t="str">
            <v>Non</v>
          </cell>
          <cell r="HR251" t="str">
            <v>Oui</v>
          </cell>
          <cell r="HU251" t="str">
            <v>Structure de santé (centre, clinique, hôpital, etc.)</v>
          </cell>
          <cell r="HW251" t="str">
            <v>Structure de santé (centre, clinique, hôpital, etc.)</v>
          </cell>
          <cell r="HY251" t="str">
            <v>Entre 1 heure et 2 heures</v>
          </cell>
          <cell r="HZ251" t="str">
            <v>Non</v>
          </cell>
          <cell r="IG251" t="str">
            <v>Non</v>
          </cell>
          <cell r="II251" t="str">
            <v>Non</v>
          </cell>
          <cell r="IO251">
            <v>0</v>
          </cell>
          <cell r="IP251">
            <v>0</v>
          </cell>
          <cell r="IQ251">
            <v>0</v>
          </cell>
          <cell r="IR251">
            <v>0</v>
          </cell>
          <cell r="IS251">
            <v>0</v>
          </cell>
          <cell r="IT251">
            <v>1</v>
          </cell>
          <cell r="IU251">
            <v>0</v>
          </cell>
          <cell r="IW251">
            <v>0</v>
          </cell>
          <cell r="IX251">
            <v>0</v>
          </cell>
          <cell r="IY251">
            <v>0</v>
          </cell>
          <cell r="IZ251">
            <v>0</v>
          </cell>
          <cell r="JA251">
            <v>0</v>
          </cell>
          <cell r="JB251">
            <v>1</v>
          </cell>
          <cell r="JC251">
            <v>0</v>
          </cell>
          <cell r="JE251">
            <v>0</v>
          </cell>
          <cell r="JF251">
            <v>0</v>
          </cell>
          <cell r="JG251">
            <v>1</v>
          </cell>
          <cell r="JH251">
            <v>0</v>
          </cell>
          <cell r="JI251">
            <v>0</v>
          </cell>
          <cell r="JJ251">
            <v>0</v>
          </cell>
          <cell r="JK251">
            <v>0</v>
          </cell>
          <cell r="JL251">
            <v>0</v>
          </cell>
          <cell r="JO251" t="str">
            <v>Moins de 1 heure</v>
          </cell>
          <cell r="JP251" t="str">
            <v>Non</v>
          </cell>
          <cell r="JS251" t="str">
            <v>Aucun</v>
          </cell>
          <cell r="JU251" t="str">
            <v>Aucun</v>
          </cell>
          <cell r="JZ251" t="str">
            <v>Enfant est perturbé (stress, trauma)</v>
          </cell>
          <cell r="KD251">
            <v>1</v>
          </cell>
          <cell r="KE251">
            <v>0</v>
          </cell>
          <cell r="KF251">
            <v>0</v>
          </cell>
          <cell r="KG251">
            <v>0</v>
          </cell>
          <cell r="KH251">
            <v>0</v>
          </cell>
          <cell r="KI251">
            <v>0</v>
          </cell>
          <cell r="KJ251">
            <v>0</v>
          </cell>
          <cell r="KK251">
            <v>0</v>
          </cell>
          <cell r="KL251">
            <v>0</v>
          </cell>
          <cell r="KM251">
            <v>0</v>
          </cell>
          <cell r="KN251">
            <v>0</v>
          </cell>
          <cell r="KO251">
            <v>0</v>
          </cell>
          <cell r="KP251">
            <v>0</v>
          </cell>
          <cell r="KQ251">
            <v>0</v>
          </cell>
          <cell r="KR251">
            <v>0</v>
          </cell>
          <cell r="KS251">
            <v>0</v>
          </cell>
          <cell r="KV251">
            <v>1</v>
          </cell>
          <cell r="KW251">
            <v>0</v>
          </cell>
          <cell r="KX251">
            <v>0</v>
          </cell>
          <cell r="KY251">
            <v>0</v>
          </cell>
          <cell r="KZ251">
            <v>0</v>
          </cell>
          <cell r="LA251">
            <v>0</v>
          </cell>
          <cell r="LD251">
            <v>0</v>
          </cell>
          <cell r="LE251">
            <v>0</v>
          </cell>
          <cell r="LG251">
            <v>0</v>
          </cell>
          <cell r="LH251">
            <v>1</v>
          </cell>
          <cell r="LI251">
            <v>0</v>
          </cell>
          <cell r="LJ251">
            <v>0</v>
          </cell>
          <cell r="LK251">
            <v>0</v>
          </cell>
          <cell r="LL251">
            <v>0</v>
          </cell>
          <cell r="LM251">
            <v>0</v>
          </cell>
          <cell r="LN251">
            <v>0</v>
          </cell>
          <cell r="LQ251">
            <v>0</v>
          </cell>
          <cell r="LR251">
            <v>0</v>
          </cell>
          <cell r="LS251">
            <v>0</v>
          </cell>
          <cell r="LT251">
            <v>0</v>
          </cell>
          <cell r="LU251">
            <v>0</v>
          </cell>
          <cell r="LV251">
            <v>0</v>
          </cell>
          <cell r="LW251">
            <v>1</v>
          </cell>
          <cell r="LX251">
            <v>0</v>
          </cell>
          <cell r="LY251">
            <v>0</v>
          </cell>
          <cell r="LZ251">
            <v>0</v>
          </cell>
          <cell r="MA251">
            <v>0</v>
          </cell>
          <cell r="MB251">
            <v>0</v>
          </cell>
          <cell r="MC251">
            <v>0</v>
          </cell>
          <cell r="MD251">
            <v>0</v>
          </cell>
          <cell r="MG251">
            <v>0</v>
          </cell>
          <cell r="MH251">
            <v>0</v>
          </cell>
          <cell r="MI251">
            <v>0</v>
          </cell>
          <cell r="MJ251">
            <v>0</v>
          </cell>
          <cell r="MK251">
            <v>0</v>
          </cell>
          <cell r="ML251">
            <v>0</v>
          </cell>
          <cell r="MM251">
            <v>0</v>
          </cell>
          <cell r="MN251">
            <v>1</v>
          </cell>
          <cell r="MO251">
            <v>0</v>
          </cell>
          <cell r="MP251">
            <v>0</v>
          </cell>
          <cell r="MQ251">
            <v>0</v>
          </cell>
          <cell r="MR251">
            <v>0</v>
          </cell>
          <cell r="MS251">
            <v>0</v>
          </cell>
          <cell r="MT251">
            <v>0</v>
          </cell>
          <cell r="MU251">
            <v>0</v>
          </cell>
          <cell r="NH251">
            <v>1</v>
          </cell>
          <cell r="NN251">
            <v>2.6</v>
          </cell>
          <cell r="QR251">
            <v>42</v>
          </cell>
          <cell r="QS251">
            <v>11</v>
          </cell>
        </row>
        <row r="252">
          <cell r="F252" t="str">
            <v>Oui</v>
          </cell>
          <cell r="I252">
            <v>0</v>
          </cell>
          <cell r="AM252">
            <v>45200</v>
          </cell>
          <cell r="AN252" t="str">
            <v>Oui</v>
          </cell>
          <cell r="AQ252" t="str">
            <v>Déplacé interne</v>
          </cell>
          <cell r="BE252">
            <v>0</v>
          </cell>
          <cell r="BF252">
            <v>0</v>
          </cell>
          <cell r="BH252">
            <v>0</v>
          </cell>
          <cell r="BI252">
            <v>0</v>
          </cell>
          <cell r="BK252">
            <v>1</v>
          </cell>
          <cell r="BL252">
            <v>1</v>
          </cell>
          <cell r="BN252">
            <v>1</v>
          </cell>
          <cell r="BO252">
            <v>2</v>
          </cell>
          <cell r="BQ252">
            <v>1</v>
          </cell>
          <cell r="BR252">
            <v>0</v>
          </cell>
          <cell r="CC252">
            <v>6</v>
          </cell>
          <cell r="CF252">
            <v>6</v>
          </cell>
          <cell r="DE252" t="str">
            <v>Travail journalier</v>
          </cell>
          <cell r="DG252" t="str">
            <v>Non</v>
          </cell>
          <cell r="DI252" t="str">
            <v>Non</v>
          </cell>
          <cell r="DJ252" t="str">
            <v>Les produits sur le marché sont trop chers pour le ménage</v>
          </cell>
          <cell r="DL252" t="str">
            <v>Oui</v>
          </cell>
          <cell r="DO252">
            <v>0</v>
          </cell>
          <cell r="DP252">
            <v>0</v>
          </cell>
          <cell r="DQ252">
            <v>0</v>
          </cell>
          <cell r="DR252">
            <v>0</v>
          </cell>
          <cell r="DS252">
            <v>1</v>
          </cell>
          <cell r="DT252">
            <v>0</v>
          </cell>
          <cell r="DU252">
            <v>0</v>
          </cell>
          <cell r="DV252">
            <v>0</v>
          </cell>
          <cell r="DW252">
            <v>0</v>
          </cell>
          <cell r="DX252">
            <v>0</v>
          </cell>
          <cell r="DY252">
            <v>0</v>
          </cell>
          <cell r="DZ252">
            <v>0</v>
          </cell>
          <cell r="EA252">
            <v>0</v>
          </cell>
          <cell r="EB252">
            <v>0</v>
          </cell>
          <cell r="EC252">
            <v>0</v>
          </cell>
          <cell r="ED252">
            <v>0</v>
          </cell>
          <cell r="EF252">
            <v>0</v>
          </cell>
          <cell r="EI252">
            <v>1</v>
          </cell>
          <cell r="EJ252">
            <v>1</v>
          </cell>
          <cell r="EK252">
            <v>1</v>
          </cell>
          <cell r="EL252">
            <v>1</v>
          </cell>
          <cell r="FP252" t="str">
            <v>Dans un centre/bâtiment collectif (bâtiment administratif, centre de santé, école, etc.)</v>
          </cell>
          <cell r="FU252" t="str">
            <v>Oui</v>
          </cell>
          <cell r="GE252" t="str">
            <v>Non</v>
          </cell>
          <cell r="GH252" t="str">
            <v>Source améliorée (c'est-à-dire protégée de l'extérieur, p.ex. eau courante/robinet, puits creusé couvert, puits à pompe/forage, camion-citerne/charrette avec citerne, Kiosque/échoppe/boutique à eau, eau en bouteille; eau en sachet, etc. et eau de pluie)</v>
          </cell>
          <cell r="GK252" t="str">
            <v>Oui</v>
          </cell>
          <cell r="GL252" t="str">
            <v>Oui</v>
          </cell>
          <cell r="GM252" t="str">
            <v>Oui</v>
          </cell>
          <cell r="GN252" t="str">
            <v>Non</v>
          </cell>
          <cell r="GO252" t="str">
            <v>Moins de 30 minutes</v>
          </cell>
          <cell r="GQ252">
            <v>0</v>
          </cell>
          <cell r="GR252">
            <v>0</v>
          </cell>
          <cell r="GS252">
            <v>0</v>
          </cell>
          <cell r="GT252">
            <v>0</v>
          </cell>
          <cell r="GU252">
            <v>0</v>
          </cell>
          <cell r="GV252">
            <v>0</v>
          </cell>
          <cell r="GW252">
            <v>0</v>
          </cell>
          <cell r="GX252">
            <v>0</v>
          </cell>
          <cell r="GY252">
            <v>1</v>
          </cell>
          <cell r="GZ252">
            <v>0</v>
          </cell>
          <cell r="HA252">
            <v>0</v>
          </cell>
          <cell r="HB252">
            <v>0</v>
          </cell>
          <cell r="HM252" t="str">
            <v>Oui, eau seulement</v>
          </cell>
          <cell r="HO252" t="str">
            <v>Installation sanitaire non-améliorée (c’est-à-dire qui n'empêchent pas le contact extérieur avec les excréments, p.ex. latrine à fosse ouverte/sans dalle, latrines traditionnelles, etc.)</v>
          </cell>
          <cell r="HQ252" t="str">
            <v>Non</v>
          </cell>
          <cell r="HR252" t="str">
            <v>Non</v>
          </cell>
          <cell r="HU252" t="str">
            <v>Structure de santé (centre, clinique, hôpital, etc.)</v>
          </cell>
          <cell r="HW252" t="str">
            <v>Structure de santé (centre, clinique, hôpital, etc.)</v>
          </cell>
          <cell r="HY252" t="str">
            <v>Moins de 1 heure</v>
          </cell>
          <cell r="HZ252" t="str">
            <v>Non</v>
          </cell>
          <cell r="IG252" t="str">
            <v>Non</v>
          </cell>
          <cell r="II252" t="str">
            <v>Oui</v>
          </cell>
          <cell r="IK252">
            <v>0</v>
          </cell>
          <cell r="IL252">
            <v>1</v>
          </cell>
          <cell r="IM252">
            <v>0</v>
          </cell>
          <cell r="IO252">
            <v>0</v>
          </cell>
          <cell r="IP252">
            <v>0</v>
          </cell>
          <cell r="IQ252">
            <v>0</v>
          </cell>
          <cell r="IR252">
            <v>0</v>
          </cell>
          <cell r="IS252">
            <v>0</v>
          </cell>
          <cell r="IT252">
            <v>1</v>
          </cell>
          <cell r="IU252">
            <v>0</v>
          </cell>
          <cell r="IW252">
            <v>0</v>
          </cell>
          <cell r="IX252">
            <v>0</v>
          </cell>
          <cell r="IY252">
            <v>0</v>
          </cell>
          <cell r="IZ252">
            <v>0</v>
          </cell>
          <cell r="JA252">
            <v>0</v>
          </cell>
          <cell r="JB252">
            <v>1</v>
          </cell>
          <cell r="JC252">
            <v>0</v>
          </cell>
          <cell r="JE252">
            <v>0</v>
          </cell>
          <cell r="JF252">
            <v>0</v>
          </cell>
          <cell r="JG252">
            <v>1</v>
          </cell>
          <cell r="JH252">
            <v>0</v>
          </cell>
          <cell r="JI252">
            <v>0</v>
          </cell>
          <cell r="JJ252">
            <v>0</v>
          </cell>
          <cell r="JK252">
            <v>0</v>
          </cell>
          <cell r="JL252">
            <v>0</v>
          </cell>
          <cell r="JO252" t="str">
            <v>Moins de 1 heure</v>
          </cell>
          <cell r="JP252" t="str">
            <v>Non</v>
          </cell>
          <cell r="JS252" t="str">
            <v>Aucun</v>
          </cell>
          <cell r="JT252" t="str">
            <v>Aucune</v>
          </cell>
          <cell r="JU252" t="str">
            <v>Aucun</v>
          </cell>
          <cell r="JV252" t="str">
            <v>Aucune</v>
          </cell>
          <cell r="JZ252" t="str">
            <v>Enfant est perturbé (stress, trauma)</v>
          </cell>
          <cell r="KD252">
            <v>1</v>
          </cell>
          <cell r="KE252">
            <v>0</v>
          </cell>
          <cell r="KF252">
            <v>0</v>
          </cell>
          <cell r="KG252">
            <v>0</v>
          </cell>
          <cell r="KH252">
            <v>0</v>
          </cell>
          <cell r="KI252">
            <v>0</v>
          </cell>
          <cell r="KJ252">
            <v>0</v>
          </cell>
          <cell r="KK252">
            <v>0</v>
          </cell>
          <cell r="KL252">
            <v>0</v>
          </cell>
          <cell r="KM252">
            <v>0</v>
          </cell>
          <cell r="KN252">
            <v>0</v>
          </cell>
          <cell r="KO252">
            <v>0</v>
          </cell>
          <cell r="KP252">
            <v>0</v>
          </cell>
          <cell r="KQ252">
            <v>0</v>
          </cell>
          <cell r="KR252">
            <v>0</v>
          </cell>
          <cell r="KS252">
            <v>0</v>
          </cell>
          <cell r="KV252">
            <v>0</v>
          </cell>
          <cell r="KW252">
            <v>0</v>
          </cell>
          <cell r="KX252">
            <v>0</v>
          </cell>
          <cell r="KY252">
            <v>1</v>
          </cell>
          <cell r="KZ252">
            <v>0</v>
          </cell>
          <cell r="LA252">
            <v>0</v>
          </cell>
          <cell r="LD252">
            <v>0</v>
          </cell>
          <cell r="LE252">
            <v>0</v>
          </cell>
          <cell r="LG252">
            <v>0</v>
          </cell>
          <cell r="LH252">
            <v>1</v>
          </cell>
          <cell r="LI252">
            <v>0</v>
          </cell>
          <cell r="LJ252">
            <v>0</v>
          </cell>
          <cell r="LK252">
            <v>0</v>
          </cell>
          <cell r="LL252">
            <v>0</v>
          </cell>
          <cell r="LM252">
            <v>0</v>
          </cell>
          <cell r="LN252">
            <v>0</v>
          </cell>
          <cell r="LQ252">
            <v>0</v>
          </cell>
          <cell r="LR252">
            <v>0</v>
          </cell>
          <cell r="LS252">
            <v>0</v>
          </cell>
          <cell r="LT252">
            <v>0</v>
          </cell>
          <cell r="LU252">
            <v>0</v>
          </cell>
          <cell r="LV252">
            <v>0</v>
          </cell>
          <cell r="LW252">
            <v>1</v>
          </cell>
          <cell r="LX252">
            <v>0</v>
          </cell>
          <cell r="LY252">
            <v>0</v>
          </cell>
          <cell r="LZ252">
            <v>0</v>
          </cell>
          <cell r="MA252">
            <v>0</v>
          </cell>
          <cell r="MB252">
            <v>0</v>
          </cell>
          <cell r="MC252">
            <v>0</v>
          </cell>
          <cell r="MD252">
            <v>0</v>
          </cell>
          <cell r="MG252">
            <v>0</v>
          </cell>
          <cell r="MH252">
            <v>0</v>
          </cell>
          <cell r="MI252">
            <v>0</v>
          </cell>
          <cell r="MJ252">
            <v>0</v>
          </cell>
          <cell r="MK252">
            <v>0</v>
          </cell>
          <cell r="ML252">
            <v>0</v>
          </cell>
          <cell r="MM252">
            <v>0</v>
          </cell>
          <cell r="MN252">
            <v>1</v>
          </cell>
          <cell r="MO252">
            <v>0</v>
          </cell>
          <cell r="MP252">
            <v>0</v>
          </cell>
          <cell r="MQ252">
            <v>0</v>
          </cell>
          <cell r="MR252">
            <v>0</v>
          </cell>
          <cell r="MS252">
            <v>0</v>
          </cell>
          <cell r="MT252">
            <v>0</v>
          </cell>
          <cell r="MU252">
            <v>0</v>
          </cell>
          <cell r="NH252">
            <v>1</v>
          </cell>
          <cell r="NN252">
            <v>3.7</v>
          </cell>
          <cell r="QR252">
            <v>32</v>
          </cell>
          <cell r="QS252">
            <v>10</v>
          </cell>
        </row>
        <row r="253">
          <cell r="F253" t="str">
            <v>Oui</v>
          </cell>
          <cell r="I253">
            <v>0</v>
          </cell>
          <cell r="AM253">
            <v>44105</v>
          </cell>
          <cell r="AN253" t="str">
            <v>Oui</v>
          </cell>
          <cell r="AQ253" t="str">
            <v>Déplacé interne</v>
          </cell>
          <cell r="BE253">
            <v>0</v>
          </cell>
          <cell r="BF253">
            <v>0</v>
          </cell>
          <cell r="BH253">
            <v>0</v>
          </cell>
          <cell r="BI253">
            <v>0</v>
          </cell>
          <cell r="BK253">
            <v>5</v>
          </cell>
          <cell r="BL253">
            <v>0</v>
          </cell>
          <cell r="BN253">
            <v>1</v>
          </cell>
          <cell r="BO253">
            <v>1</v>
          </cell>
          <cell r="BQ253">
            <v>0</v>
          </cell>
          <cell r="BR253">
            <v>0</v>
          </cell>
          <cell r="CC253">
            <v>7</v>
          </cell>
          <cell r="CF253">
            <v>7</v>
          </cell>
          <cell r="DE253" t="str">
            <v>Travail journalier</v>
          </cell>
          <cell r="DG253" t="str">
            <v>Oui</v>
          </cell>
          <cell r="DI253" t="str">
            <v>Non</v>
          </cell>
          <cell r="DJ253" t="str">
            <v>Le marché n'est plus fonctionnel</v>
          </cell>
          <cell r="DL253" t="str">
            <v>Non</v>
          </cell>
          <cell r="DO253">
            <v>0</v>
          </cell>
          <cell r="DP253">
            <v>0</v>
          </cell>
          <cell r="DQ253">
            <v>0</v>
          </cell>
          <cell r="DR253">
            <v>0</v>
          </cell>
          <cell r="DS253">
            <v>1</v>
          </cell>
          <cell r="DT253">
            <v>0</v>
          </cell>
          <cell r="DU253">
            <v>0</v>
          </cell>
          <cell r="DV253">
            <v>0</v>
          </cell>
          <cell r="DW253">
            <v>0</v>
          </cell>
          <cell r="DX253">
            <v>0</v>
          </cell>
          <cell r="DY253">
            <v>0</v>
          </cell>
          <cell r="DZ253">
            <v>0</v>
          </cell>
          <cell r="EA253">
            <v>0</v>
          </cell>
          <cell r="EB253">
            <v>0</v>
          </cell>
          <cell r="EC253">
            <v>0</v>
          </cell>
          <cell r="ED253">
            <v>0</v>
          </cell>
          <cell r="EF253">
            <v>0</v>
          </cell>
          <cell r="EI253">
            <v>1</v>
          </cell>
          <cell r="EJ253">
            <v>1</v>
          </cell>
          <cell r="EK253">
            <v>1</v>
          </cell>
          <cell r="EL253">
            <v>1</v>
          </cell>
          <cell r="FP253" t="str">
            <v>Dans un centre/bâtiment collectif (bâtiment administratif, centre de santé, école, etc.)</v>
          </cell>
          <cell r="FU253" t="str">
            <v>Oui</v>
          </cell>
          <cell r="GE253" t="str">
            <v>Non</v>
          </cell>
          <cell r="GH253" t="str">
            <v>Source améliorée (c'est-à-dire protégée de l'extérieur, p.ex. eau courante/robinet, puits creusé couvert, puits à pompe/forage, camion-citerne/charrette avec citerne, Kiosque/échoppe/boutique à eau, eau en bouteille; eau en sachet, etc. et eau de pluie)</v>
          </cell>
          <cell r="GK253" t="str">
            <v>Oui</v>
          </cell>
          <cell r="GL253" t="str">
            <v>Oui</v>
          </cell>
          <cell r="GM253" t="str">
            <v>Oui</v>
          </cell>
          <cell r="GN253" t="str">
            <v>Non</v>
          </cell>
          <cell r="GO253" t="str">
            <v>Moins de 30 minutes</v>
          </cell>
          <cell r="GQ253">
            <v>0</v>
          </cell>
          <cell r="GR253">
            <v>0</v>
          </cell>
          <cell r="GS253">
            <v>0</v>
          </cell>
          <cell r="GT253">
            <v>0</v>
          </cell>
          <cell r="GU253">
            <v>0</v>
          </cell>
          <cell r="GV253">
            <v>0</v>
          </cell>
          <cell r="GW253">
            <v>0</v>
          </cell>
          <cell r="GX253">
            <v>0</v>
          </cell>
          <cell r="GY253">
            <v>1</v>
          </cell>
          <cell r="GZ253">
            <v>0</v>
          </cell>
          <cell r="HA253">
            <v>0</v>
          </cell>
          <cell r="HB253">
            <v>0</v>
          </cell>
          <cell r="HM253" t="str">
            <v>Oui, eau seulement</v>
          </cell>
          <cell r="HO253" t="str">
            <v>Installation sanitaire non-améliorée (c’est-à-dire qui n'empêchent pas le contact extérieur avec les excréments, p.ex. latrine à fosse ouverte/sans dalle, latrines traditionnelles, etc.)</v>
          </cell>
          <cell r="HQ253" t="str">
            <v>Non</v>
          </cell>
          <cell r="HR253" t="str">
            <v>Oui</v>
          </cell>
          <cell r="HU253" t="str">
            <v>Structure de santé (centre, clinique, hôpital, etc.)</v>
          </cell>
          <cell r="HW253" t="str">
            <v>Structure de santé (centre, clinique, hôpital, etc.)</v>
          </cell>
          <cell r="HY253" t="str">
            <v>Moins de 1 heure</v>
          </cell>
          <cell r="HZ253" t="str">
            <v>Non</v>
          </cell>
          <cell r="IG253" t="str">
            <v>Non</v>
          </cell>
          <cell r="II253" t="str">
            <v>Non</v>
          </cell>
          <cell r="IO253">
            <v>0</v>
          </cell>
          <cell r="IP253">
            <v>0</v>
          </cell>
          <cell r="IQ253">
            <v>0</v>
          </cell>
          <cell r="IR253">
            <v>0</v>
          </cell>
          <cell r="IS253">
            <v>0</v>
          </cell>
          <cell r="IT253">
            <v>1</v>
          </cell>
          <cell r="IU253">
            <v>0</v>
          </cell>
          <cell r="IW253">
            <v>1</v>
          </cell>
          <cell r="IX253">
            <v>0</v>
          </cell>
          <cell r="IY253">
            <v>0</v>
          </cell>
          <cell r="IZ253">
            <v>0</v>
          </cell>
          <cell r="JA253">
            <v>0</v>
          </cell>
          <cell r="JB253">
            <v>0</v>
          </cell>
          <cell r="JC253">
            <v>0</v>
          </cell>
          <cell r="JE253">
            <v>0</v>
          </cell>
          <cell r="JF253">
            <v>0</v>
          </cell>
          <cell r="JG253">
            <v>1</v>
          </cell>
          <cell r="JH253">
            <v>0</v>
          </cell>
          <cell r="JI253">
            <v>0</v>
          </cell>
          <cell r="JJ253">
            <v>0</v>
          </cell>
          <cell r="JK253">
            <v>0</v>
          </cell>
          <cell r="JL253">
            <v>0</v>
          </cell>
          <cell r="JO253" t="str">
            <v>Moins de 1 heure</v>
          </cell>
          <cell r="JP253" t="str">
            <v>Non</v>
          </cell>
          <cell r="JS253" t="str">
            <v>Aucun</v>
          </cell>
          <cell r="JU253" t="str">
            <v>Aucun</v>
          </cell>
          <cell r="JZ253" t="str">
            <v>Enfant a peur d’aller à l’école</v>
          </cell>
          <cell r="KD253">
            <v>1</v>
          </cell>
          <cell r="KE253">
            <v>0</v>
          </cell>
          <cell r="KF253">
            <v>0</v>
          </cell>
          <cell r="KG253">
            <v>0</v>
          </cell>
          <cell r="KH253">
            <v>0</v>
          </cell>
          <cell r="KI253">
            <v>0</v>
          </cell>
          <cell r="KJ253">
            <v>0</v>
          </cell>
          <cell r="KK253">
            <v>0</v>
          </cell>
          <cell r="KL253">
            <v>0</v>
          </cell>
          <cell r="KM253">
            <v>0</v>
          </cell>
          <cell r="KN253">
            <v>0</v>
          </cell>
          <cell r="KO253">
            <v>0</v>
          </cell>
          <cell r="KP253">
            <v>0</v>
          </cell>
          <cell r="KQ253">
            <v>0</v>
          </cell>
          <cell r="KR253">
            <v>0</v>
          </cell>
          <cell r="KS253">
            <v>0</v>
          </cell>
          <cell r="KV253">
            <v>1</v>
          </cell>
          <cell r="KW253">
            <v>0</v>
          </cell>
          <cell r="KX253">
            <v>0</v>
          </cell>
          <cell r="KY253">
            <v>1</v>
          </cell>
          <cell r="KZ253">
            <v>1</v>
          </cell>
          <cell r="LA253">
            <v>0</v>
          </cell>
          <cell r="LD253">
            <v>0</v>
          </cell>
          <cell r="LE253">
            <v>0</v>
          </cell>
          <cell r="LG253">
            <v>0</v>
          </cell>
          <cell r="LH253">
            <v>1</v>
          </cell>
          <cell r="LI253">
            <v>0</v>
          </cell>
          <cell r="LJ253">
            <v>0</v>
          </cell>
          <cell r="LK253">
            <v>0</v>
          </cell>
          <cell r="LL253">
            <v>0</v>
          </cell>
          <cell r="LM253">
            <v>0</v>
          </cell>
          <cell r="LN253">
            <v>0</v>
          </cell>
          <cell r="LQ253">
            <v>0</v>
          </cell>
          <cell r="LR253">
            <v>0</v>
          </cell>
          <cell r="LS253">
            <v>0</v>
          </cell>
          <cell r="LT253">
            <v>0</v>
          </cell>
          <cell r="LU253">
            <v>0</v>
          </cell>
          <cell r="LV253">
            <v>0</v>
          </cell>
          <cell r="LW253">
            <v>1</v>
          </cell>
          <cell r="LX253">
            <v>0</v>
          </cell>
          <cell r="LY253">
            <v>0</v>
          </cell>
          <cell r="LZ253">
            <v>0</v>
          </cell>
          <cell r="MA253">
            <v>0</v>
          </cell>
          <cell r="MB253">
            <v>0</v>
          </cell>
          <cell r="MC253">
            <v>0</v>
          </cell>
          <cell r="MD253">
            <v>0</v>
          </cell>
          <cell r="MG253">
            <v>0</v>
          </cell>
          <cell r="MH253">
            <v>0</v>
          </cell>
          <cell r="MI253">
            <v>0</v>
          </cell>
          <cell r="MJ253">
            <v>0</v>
          </cell>
          <cell r="MK253">
            <v>0</v>
          </cell>
          <cell r="ML253">
            <v>0</v>
          </cell>
          <cell r="MM253">
            <v>0</v>
          </cell>
          <cell r="MN253">
            <v>1</v>
          </cell>
          <cell r="MO253">
            <v>0</v>
          </cell>
          <cell r="MP253">
            <v>0</v>
          </cell>
          <cell r="MQ253">
            <v>0</v>
          </cell>
          <cell r="MR253">
            <v>0</v>
          </cell>
          <cell r="MS253">
            <v>0</v>
          </cell>
          <cell r="MT253">
            <v>0</v>
          </cell>
          <cell r="MU253">
            <v>0</v>
          </cell>
          <cell r="NH253">
            <v>1</v>
          </cell>
          <cell r="NN253">
            <v>3.7</v>
          </cell>
          <cell r="QR253">
            <v>26</v>
          </cell>
          <cell r="QS253">
            <v>10</v>
          </cell>
        </row>
        <row r="254">
          <cell r="F254" t="str">
            <v>Oui</v>
          </cell>
          <cell r="I254">
            <v>0</v>
          </cell>
          <cell r="AM254">
            <v>45200</v>
          </cell>
          <cell r="AN254" t="str">
            <v>Oui</v>
          </cell>
          <cell r="AQ254" t="str">
            <v>Déplacé interne</v>
          </cell>
          <cell r="BE254">
            <v>0</v>
          </cell>
          <cell r="BF254">
            <v>0</v>
          </cell>
          <cell r="BH254">
            <v>0</v>
          </cell>
          <cell r="BI254">
            <v>1</v>
          </cell>
          <cell r="BK254">
            <v>2</v>
          </cell>
          <cell r="BL254">
            <v>2</v>
          </cell>
          <cell r="BN254">
            <v>2</v>
          </cell>
          <cell r="BO254">
            <v>1</v>
          </cell>
          <cell r="BQ254">
            <v>0</v>
          </cell>
          <cell r="BR254">
            <v>0</v>
          </cell>
          <cell r="CC254">
            <v>8</v>
          </cell>
          <cell r="CF254">
            <v>8</v>
          </cell>
          <cell r="DE254" t="str">
            <v>Travail journalier</v>
          </cell>
          <cell r="DG254" t="str">
            <v>Non</v>
          </cell>
          <cell r="DI254" t="str">
            <v>Non</v>
          </cell>
          <cell r="DJ254" t="str">
            <v>Le marché n'est plus fonctionnel</v>
          </cell>
          <cell r="DL254" t="str">
            <v>Non</v>
          </cell>
          <cell r="DO254">
            <v>0</v>
          </cell>
          <cell r="DP254">
            <v>0</v>
          </cell>
          <cell r="DQ254">
            <v>0</v>
          </cell>
          <cell r="DR254">
            <v>0</v>
          </cell>
          <cell r="DS254">
            <v>1</v>
          </cell>
          <cell r="DT254">
            <v>0</v>
          </cell>
          <cell r="DU254">
            <v>0</v>
          </cell>
          <cell r="DV254">
            <v>0</v>
          </cell>
          <cell r="DW254">
            <v>0</v>
          </cell>
          <cell r="DX254">
            <v>0</v>
          </cell>
          <cell r="DY254">
            <v>0</v>
          </cell>
          <cell r="DZ254">
            <v>0</v>
          </cell>
          <cell r="EA254">
            <v>0</v>
          </cell>
          <cell r="EB254">
            <v>0</v>
          </cell>
          <cell r="EC254">
            <v>0</v>
          </cell>
          <cell r="ED254">
            <v>0</v>
          </cell>
          <cell r="EF254">
            <v>0</v>
          </cell>
          <cell r="EI254">
            <v>1</v>
          </cell>
          <cell r="EJ254">
            <v>1</v>
          </cell>
          <cell r="EK254">
            <v>1</v>
          </cell>
          <cell r="EL254">
            <v>1</v>
          </cell>
          <cell r="FP254" t="str">
            <v>Dans un centre/bâtiment collectif (bâtiment administratif, centre de santé, école, etc.)</v>
          </cell>
          <cell r="FU254" t="str">
            <v>Oui</v>
          </cell>
          <cell r="GE254" t="str">
            <v>Non</v>
          </cell>
          <cell r="GH254" t="str">
            <v>Source améliorée (c'est-à-dire protégée de l'extérieur, p.ex. eau courante/robinet, puits creusé couvert, puits à pompe/forage, camion-citerne/charrette avec citerne, Kiosque/échoppe/boutique à eau, eau en bouteille; eau en sachet, etc. et eau de pluie)</v>
          </cell>
          <cell r="GK254" t="str">
            <v>Oui</v>
          </cell>
          <cell r="GL254" t="str">
            <v>Oui</v>
          </cell>
          <cell r="GM254" t="str">
            <v>Oui</v>
          </cell>
          <cell r="GN254" t="str">
            <v>Non</v>
          </cell>
          <cell r="GO254" t="str">
            <v>Moins de 30 minutes</v>
          </cell>
          <cell r="GQ254">
            <v>0</v>
          </cell>
          <cell r="GR254">
            <v>0</v>
          </cell>
          <cell r="GS254">
            <v>0</v>
          </cell>
          <cell r="GT254">
            <v>0</v>
          </cell>
          <cell r="GU254">
            <v>0</v>
          </cell>
          <cell r="GV254">
            <v>0</v>
          </cell>
          <cell r="GW254">
            <v>0</v>
          </cell>
          <cell r="GX254">
            <v>0</v>
          </cell>
          <cell r="GY254">
            <v>1</v>
          </cell>
          <cell r="GZ254">
            <v>0</v>
          </cell>
          <cell r="HA254">
            <v>0</v>
          </cell>
          <cell r="HB254">
            <v>0</v>
          </cell>
          <cell r="HM254" t="str">
            <v>Oui, eau seulement</v>
          </cell>
          <cell r="HO254" t="str">
            <v>Installation sanitaire non-améliorée (c’est-à-dire qui n'empêchent pas le contact extérieur avec les excréments, p.ex. latrine à fosse ouverte/sans dalle, latrines traditionnelles, etc.)</v>
          </cell>
          <cell r="HQ254" t="str">
            <v>Non</v>
          </cell>
          <cell r="HR254" t="str">
            <v>Non</v>
          </cell>
          <cell r="HU254" t="str">
            <v>Structure de santé (centre, clinique, hôpital, etc.)</v>
          </cell>
          <cell r="HW254" t="str">
            <v>Structure de santé (centre, clinique, hôpital, etc.)</v>
          </cell>
          <cell r="HY254" t="str">
            <v>Moins de 1 heure</v>
          </cell>
          <cell r="HZ254" t="str">
            <v>Non</v>
          </cell>
          <cell r="IB254" t="str">
            <v>Oui</v>
          </cell>
          <cell r="IC254" t="str">
            <v>Oui</v>
          </cell>
          <cell r="ID254" t="str">
            <v>Non</v>
          </cell>
          <cell r="IG254" t="str">
            <v>Non</v>
          </cell>
          <cell r="II254" t="str">
            <v>Non</v>
          </cell>
          <cell r="IO254">
            <v>1</v>
          </cell>
          <cell r="IP254">
            <v>0</v>
          </cell>
          <cell r="IQ254">
            <v>0</v>
          </cell>
          <cell r="IR254">
            <v>0</v>
          </cell>
          <cell r="IS254">
            <v>0</v>
          </cell>
          <cell r="IT254">
            <v>0</v>
          </cell>
          <cell r="IU254">
            <v>0</v>
          </cell>
          <cell r="IW254">
            <v>1</v>
          </cell>
          <cell r="IX254">
            <v>0</v>
          </cell>
          <cell r="IY254">
            <v>0</v>
          </cell>
          <cell r="IZ254">
            <v>0</v>
          </cell>
          <cell r="JA254">
            <v>0</v>
          </cell>
          <cell r="JB254">
            <v>0</v>
          </cell>
          <cell r="JC254">
            <v>0</v>
          </cell>
          <cell r="JE254">
            <v>0</v>
          </cell>
          <cell r="JF254">
            <v>0</v>
          </cell>
          <cell r="JG254">
            <v>1</v>
          </cell>
          <cell r="JH254">
            <v>0</v>
          </cell>
          <cell r="JI254">
            <v>0</v>
          </cell>
          <cell r="JJ254">
            <v>0</v>
          </cell>
          <cell r="JK254">
            <v>0</v>
          </cell>
          <cell r="JL254">
            <v>0</v>
          </cell>
          <cell r="JO254" t="str">
            <v>Moins de 1 heure</v>
          </cell>
          <cell r="JP254" t="str">
            <v>Non</v>
          </cell>
          <cell r="JS254" t="str">
            <v>Aucun</v>
          </cell>
          <cell r="JT254" t="str">
            <v>Aucune</v>
          </cell>
          <cell r="JU254" t="str">
            <v>Aucun</v>
          </cell>
          <cell r="JV254" t="str">
            <v>Aucune</v>
          </cell>
          <cell r="JZ254" t="str">
            <v>Enfant a peur d’aller à l’école</v>
          </cell>
          <cell r="KD254">
            <v>1</v>
          </cell>
          <cell r="KE254">
            <v>0</v>
          </cell>
          <cell r="KF254">
            <v>0</v>
          </cell>
          <cell r="KG254">
            <v>0</v>
          </cell>
          <cell r="KH254">
            <v>0</v>
          </cell>
          <cell r="KI254">
            <v>0</v>
          </cell>
          <cell r="KJ254">
            <v>0</v>
          </cell>
          <cell r="KK254">
            <v>0</v>
          </cell>
          <cell r="KL254">
            <v>0</v>
          </cell>
          <cell r="KM254">
            <v>0</v>
          </cell>
          <cell r="KN254">
            <v>0</v>
          </cell>
          <cell r="KO254">
            <v>0</v>
          </cell>
          <cell r="KP254">
            <v>0</v>
          </cell>
          <cell r="KQ254">
            <v>0</v>
          </cell>
          <cell r="KR254">
            <v>0</v>
          </cell>
          <cell r="KS254">
            <v>0</v>
          </cell>
          <cell r="KV254">
            <v>1</v>
          </cell>
          <cell r="KW254">
            <v>0</v>
          </cell>
          <cell r="KX254">
            <v>0</v>
          </cell>
          <cell r="KY254">
            <v>1</v>
          </cell>
          <cell r="KZ254">
            <v>0</v>
          </cell>
          <cell r="LA254">
            <v>0</v>
          </cell>
          <cell r="LD254">
            <v>0</v>
          </cell>
          <cell r="LE254">
            <v>0</v>
          </cell>
          <cell r="LG254">
            <v>0</v>
          </cell>
          <cell r="LH254">
            <v>1</v>
          </cell>
          <cell r="LI254">
            <v>0</v>
          </cell>
          <cell r="LJ254">
            <v>0</v>
          </cell>
          <cell r="LK254">
            <v>0</v>
          </cell>
          <cell r="LL254">
            <v>0</v>
          </cell>
          <cell r="LM254">
            <v>0</v>
          </cell>
          <cell r="LN254">
            <v>0</v>
          </cell>
          <cell r="LQ254">
            <v>0</v>
          </cell>
          <cell r="LR254">
            <v>0</v>
          </cell>
          <cell r="LS254">
            <v>0</v>
          </cell>
          <cell r="LT254">
            <v>0</v>
          </cell>
          <cell r="LU254">
            <v>0</v>
          </cell>
          <cell r="LV254">
            <v>0</v>
          </cell>
          <cell r="LW254">
            <v>1</v>
          </cell>
          <cell r="LX254">
            <v>0</v>
          </cell>
          <cell r="LY254">
            <v>0</v>
          </cell>
          <cell r="LZ254">
            <v>0</v>
          </cell>
          <cell r="MA254">
            <v>0</v>
          </cell>
          <cell r="MB254">
            <v>0</v>
          </cell>
          <cell r="MC254">
            <v>0</v>
          </cell>
          <cell r="MD254">
            <v>0</v>
          </cell>
          <cell r="MG254">
            <v>0</v>
          </cell>
          <cell r="MH254">
            <v>0</v>
          </cell>
          <cell r="MI254">
            <v>0</v>
          </cell>
          <cell r="MJ254">
            <v>0</v>
          </cell>
          <cell r="MK254">
            <v>0</v>
          </cell>
          <cell r="ML254">
            <v>0</v>
          </cell>
          <cell r="MM254">
            <v>0</v>
          </cell>
          <cell r="MN254">
            <v>0</v>
          </cell>
          <cell r="MO254">
            <v>1</v>
          </cell>
          <cell r="MP254">
            <v>0</v>
          </cell>
          <cell r="MQ254">
            <v>0</v>
          </cell>
          <cell r="MR254">
            <v>0</v>
          </cell>
          <cell r="MS254">
            <v>0</v>
          </cell>
          <cell r="MT254">
            <v>0</v>
          </cell>
          <cell r="MU254">
            <v>0</v>
          </cell>
          <cell r="NH254">
            <v>1</v>
          </cell>
          <cell r="NN254">
            <v>4.2</v>
          </cell>
          <cell r="QR254">
            <v>24</v>
          </cell>
          <cell r="QS254">
            <v>9</v>
          </cell>
        </row>
        <row r="255">
          <cell r="F255" t="str">
            <v>Oui</v>
          </cell>
          <cell r="I255">
            <v>0</v>
          </cell>
          <cell r="AM255">
            <v>45200</v>
          </cell>
          <cell r="AN255" t="str">
            <v>Oui</v>
          </cell>
          <cell r="AQ255" t="str">
            <v>Déplacé interne</v>
          </cell>
          <cell r="BE255">
            <v>0</v>
          </cell>
          <cell r="BF255">
            <v>0</v>
          </cell>
          <cell r="BH255">
            <v>0</v>
          </cell>
          <cell r="BI255">
            <v>0</v>
          </cell>
          <cell r="BK255">
            <v>2</v>
          </cell>
          <cell r="BL255">
            <v>2</v>
          </cell>
          <cell r="BN255">
            <v>0</v>
          </cell>
          <cell r="BO255">
            <v>3</v>
          </cell>
          <cell r="BQ255">
            <v>0</v>
          </cell>
          <cell r="BR255">
            <v>0</v>
          </cell>
          <cell r="CC255">
            <v>7</v>
          </cell>
          <cell r="CF255">
            <v>7</v>
          </cell>
          <cell r="DE255" t="str">
            <v>Travail journalier</v>
          </cell>
          <cell r="DG255" t="str">
            <v>Non</v>
          </cell>
          <cell r="DI255" t="str">
            <v>Non</v>
          </cell>
          <cell r="DJ255" t="str">
            <v>Le marché n'est plus fonctionnel</v>
          </cell>
          <cell r="DL255" t="str">
            <v>Non</v>
          </cell>
          <cell r="DO255">
            <v>0</v>
          </cell>
          <cell r="DP255">
            <v>0</v>
          </cell>
          <cell r="DQ255">
            <v>0</v>
          </cell>
          <cell r="DR255">
            <v>0</v>
          </cell>
          <cell r="DS255">
            <v>1</v>
          </cell>
          <cell r="DT255">
            <v>0</v>
          </cell>
          <cell r="DU255">
            <v>0</v>
          </cell>
          <cell r="DV255">
            <v>0</v>
          </cell>
          <cell r="DW255">
            <v>0</v>
          </cell>
          <cell r="DX255">
            <v>0</v>
          </cell>
          <cell r="DY255">
            <v>0</v>
          </cell>
          <cell r="DZ255">
            <v>0</v>
          </cell>
          <cell r="EA255">
            <v>0</v>
          </cell>
          <cell r="EB255">
            <v>0</v>
          </cell>
          <cell r="EC255">
            <v>0</v>
          </cell>
          <cell r="ED255">
            <v>0</v>
          </cell>
          <cell r="EF255">
            <v>0</v>
          </cell>
          <cell r="EI255">
            <v>1</v>
          </cell>
          <cell r="EJ255">
            <v>1</v>
          </cell>
          <cell r="EK255">
            <v>1</v>
          </cell>
          <cell r="EL255">
            <v>1</v>
          </cell>
          <cell r="FP255" t="str">
            <v>Dans un centre/bâtiment collectif (bâtiment administratif, centre de santé, école, etc.)</v>
          </cell>
          <cell r="FU255" t="str">
            <v>Non</v>
          </cell>
          <cell r="GE255" t="str">
            <v>Non</v>
          </cell>
          <cell r="GH255" t="str">
            <v>Source améliorée (c'est-à-dire protégée de l'extérieur, p.ex. eau courante/robinet, puits creusé couvert, puits à pompe/forage, camion-citerne/charrette avec citerne, Kiosque/échoppe/boutique à eau, eau en bouteille; eau en sachet, etc. et eau de pluie)</v>
          </cell>
          <cell r="GK255" t="str">
            <v>Oui</v>
          </cell>
          <cell r="GL255" t="str">
            <v>Oui</v>
          </cell>
          <cell r="GM255" t="str">
            <v>Oui</v>
          </cell>
          <cell r="GN255" t="str">
            <v>Non</v>
          </cell>
          <cell r="GO255" t="str">
            <v>Moins de 30 minutes</v>
          </cell>
          <cell r="GQ255">
            <v>0</v>
          </cell>
          <cell r="GR255">
            <v>0</v>
          </cell>
          <cell r="GS255">
            <v>0</v>
          </cell>
          <cell r="GT255">
            <v>0</v>
          </cell>
          <cell r="GU255">
            <v>0</v>
          </cell>
          <cell r="GV255">
            <v>0</v>
          </cell>
          <cell r="GW255">
            <v>0</v>
          </cell>
          <cell r="GX255">
            <v>0</v>
          </cell>
          <cell r="GY255">
            <v>1</v>
          </cell>
          <cell r="GZ255">
            <v>0</v>
          </cell>
          <cell r="HA255">
            <v>0</v>
          </cell>
          <cell r="HB255">
            <v>0</v>
          </cell>
          <cell r="HM255" t="str">
            <v>Oui, eau seulement</v>
          </cell>
          <cell r="HO255" t="str">
            <v>Installation sanitaire non-améliorée (c’est-à-dire qui n'empêchent pas le contact extérieur avec les excréments, p.ex. latrine à fosse ouverte/sans dalle, latrines traditionnelles, etc.)</v>
          </cell>
          <cell r="HQ255" t="str">
            <v>Non</v>
          </cell>
          <cell r="HR255" t="str">
            <v>Non</v>
          </cell>
          <cell r="HU255" t="str">
            <v>Structure de santé (centre, clinique, hôpital, etc.)</v>
          </cell>
          <cell r="HW255" t="str">
            <v>Structure de santé (centre, clinique, hôpital, etc.)</v>
          </cell>
          <cell r="HY255" t="str">
            <v>Entre 1 heure et 2 heures</v>
          </cell>
          <cell r="HZ255" t="str">
            <v>Non</v>
          </cell>
          <cell r="IG255" t="str">
            <v>Non</v>
          </cell>
          <cell r="II255" t="str">
            <v>Non</v>
          </cell>
          <cell r="IO255">
            <v>1</v>
          </cell>
          <cell r="IP255">
            <v>0</v>
          </cell>
          <cell r="IQ255">
            <v>0</v>
          </cell>
          <cell r="IR255">
            <v>1</v>
          </cell>
          <cell r="IS255">
            <v>0</v>
          </cell>
          <cell r="IT255">
            <v>0</v>
          </cell>
          <cell r="IU255">
            <v>0</v>
          </cell>
          <cell r="IW255">
            <v>1</v>
          </cell>
          <cell r="IX255">
            <v>0</v>
          </cell>
          <cell r="IY255">
            <v>0</v>
          </cell>
          <cell r="IZ255">
            <v>0</v>
          </cell>
          <cell r="JA255">
            <v>0</v>
          </cell>
          <cell r="JB255">
            <v>0</v>
          </cell>
          <cell r="JC255">
            <v>0</v>
          </cell>
          <cell r="JE255">
            <v>0</v>
          </cell>
          <cell r="JF255">
            <v>0</v>
          </cell>
          <cell r="JG255">
            <v>1</v>
          </cell>
          <cell r="JH255">
            <v>0</v>
          </cell>
          <cell r="JI255">
            <v>0</v>
          </cell>
          <cell r="JJ255">
            <v>0</v>
          </cell>
          <cell r="JK255">
            <v>0</v>
          </cell>
          <cell r="JL255">
            <v>0</v>
          </cell>
          <cell r="JO255" t="str">
            <v>Moins de 1 heure</v>
          </cell>
          <cell r="JP255" t="str">
            <v>Non</v>
          </cell>
          <cell r="JS255" t="str">
            <v>Certains mais pas tous</v>
          </cell>
          <cell r="JT255" t="str">
            <v>Aucune</v>
          </cell>
          <cell r="JU255" t="str">
            <v>Aucun</v>
          </cell>
          <cell r="JV255" t="str">
            <v>Aucune</v>
          </cell>
          <cell r="JZ255" t="str">
            <v>Enfant a peur d’aller à l’école</v>
          </cell>
          <cell r="KD255">
            <v>1</v>
          </cell>
          <cell r="KE255">
            <v>0</v>
          </cell>
          <cell r="KF255">
            <v>0</v>
          </cell>
          <cell r="KG255">
            <v>0</v>
          </cell>
          <cell r="KH255">
            <v>0</v>
          </cell>
          <cell r="KI255">
            <v>0</v>
          </cell>
          <cell r="KJ255">
            <v>0</v>
          </cell>
          <cell r="KK255">
            <v>0</v>
          </cell>
          <cell r="KL255">
            <v>0</v>
          </cell>
          <cell r="KM255">
            <v>0</v>
          </cell>
          <cell r="KN255">
            <v>0</v>
          </cell>
          <cell r="KO255">
            <v>0</v>
          </cell>
          <cell r="KP255">
            <v>0</v>
          </cell>
          <cell r="KQ255">
            <v>0</v>
          </cell>
          <cell r="KR255">
            <v>0</v>
          </cell>
          <cell r="KS255">
            <v>0</v>
          </cell>
          <cell r="KV255">
            <v>1</v>
          </cell>
          <cell r="KW255">
            <v>0</v>
          </cell>
          <cell r="KX255">
            <v>0</v>
          </cell>
          <cell r="KY255">
            <v>0</v>
          </cell>
          <cell r="KZ255">
            <v>0</v>
          </cell>
          <cell r="LA255">
            <v>0</v>
          </cell>
          <cell r="LD255">
            <v>0</v>
          </cell>
          <cell r="LE255">
            <v>0</v>
          </cell>
          <cell r="LG255">
            <v>0</v>
          </cell>
          <cell r="LH255">
            <v>1</v>
          </cell>
          <cell r="LI255">
            <v>0</v>
          </cell>
          <cell r="LJ255">
            <v>0</v>
          </cell>
          <cell r="LK255">
            <v>0</v>
          </cell>
          <cell r="LL255">
            <v>0</v>
          </cell>
          <cell r="LM255">
            <v>0</v>
          </cell>
          <cell r="LN255">
            <v>0</v>
          </cell>
          <cell r="LQ255">
            <v>0</v>
          </cell>
          <cell r="LR255">
            <v>0</v>
          </cell>
          <cell r="LS255">
            <v>0</v>
          </cell>
          <cell r="LT255">
            <v>0</v>
          </cell>
          <cell r="LU255">
            <v>0</v>
          </cell>
          <cell r="LV255">
            <v>0</v>
          </cell>
          <cell r="LW255">
            <v>1</v>
          </cell>
          <cell r="LX255">
            <v>0</v>
          </cell>
          <cell r="LY255">
            <v>0</v>
          </cell>
          <cell r="LZ255">
            <v>0</v>
          </cell>
          <cell r="MA255">
            <v>0</v>
          </cell>
          <cell r="MB255">
            <v>0</v>
          </cell>
          <cell r="MC255">
            <v>0</v>
          </cell>
          <cell r="MD255">
            <v>0</v>
          </cell>
          <cell r="MG255">
            <v>0</v>
          </cell>
          <cell r="MH255">
            <v>0</v>
          </cell>
          <cell r="MI255">
            <v>0</v>
          </cell>
          <cell r="MJ255">
            <v>0</v>
          </cell>
          <cell r="MK255">
            <v>0</v>
          </cell>
          <cell r="ML255">
            <v>0</v>
          </cell>
          <cell r="MM255">
            <v>0</v>
          </cell>
          <cell r="MN255">
            <v>1</v>
          </cell>
          <cell r="MO255">
            <v>1</v>
          </cell>
          <cell r="MP255">
            <v>0</v>
          </cell>
          <cell r="MQ255">
            <v>0</v>
          </cell>
          <cell r="MR255">
            <v>0</v>
          </cell>
          <cell r="MS255">
            <v>0</v>
          </cell>
          <cell r="MT255">
            <v>0</v>
          </cell>
          <cell r="MU255">
            <v>0</v>
          </cell>
          <cell r="NH255">
            <v>1</v>
          </cell>
          <cell r="NN255">
            <v>2.6</v>
          </cell>
          <cell r="QR255">
            <v>16</v>
          </cell>
          <cell r="QS255">
            <v>5</v>
          </cell>
        </row>
        <row r="256">
          <cell r="F256" t="str">
            <v>Oui</v>
          </cell>
          <cell r="I256">
            <v>0</v>
          </cell>
          <cell r="AM256">
            <v>45200</v>
          </cell>
          <cell r="AN256" t="str">
            <v>Oui</v>
          </cell>
          <cell r="AQ256" t="str">
            <v>Déplacé interne</v>
          </cell>
          <cell r="BE256">
            <v>3</v>
          </cell>
          <cell r="BF256">
            <v>0</v>
          </cell>
          <cell r="BH256">
            <v>0</v>
          </cell>
          <cell r="BI256">
            <v>3</v>
          </cell>
          <cell r="BK256">
            <v>0</v>
          </cell>
          <cell r="BL256">
            <v>0</v>
          </cell>
          <cell r="BN256">
            <v>0</v>
          </cell>
          <cell r="BO256">
            <v>2</v>
          </cell>
          <cell r="BQ256">
            <v>0</v>
          </cell>
          <cell r="BR256">
            <v>0</v>
          </cell>
          <cell r="CC256">
            <v>8</v>
          </cell>
          <cell r="CF256">
            <v>8</v>
          </cell>
          <cell r="DE256" t="str">
            <v>Travail journalier</v>
          </cell>
          <cell r="DG256" t="str">
            <v>Non</v>
          </cell>
          <cell r="DI256" t="str">
            <v>Non</v>
          </cell>
          <cell r="DJ256" t="str">
            <v>Le marché n'est plus fonctionnel</v>
          </cell>
          <cell r="DL256" t="str">
            <v>Non</v>
          </cell>
          <cell r="DO256">
            <v>0</v>
          </cell>
          <cell r="DP256">
            <v>0</v>
          </cell>
          <cell r="DQ256">
            <v>0</v>
          </cell>
          <cell r="DR256">
            <v>0</v>
          </cell>
          <cell r="DS256">
            <v>1</v>
          </cell>
          <cell r="DT256">
            <v>0</v>
          </cell>
          <cell r="DU256">
            <v>0</v>
          </cell>
          <cell r="DV256">
            <v>0</v>
          </cell>
          <cell r="DW256">
            <v>0</v>
          </cell>
          <cell r="DX256">
            <v>0</v>
          </cell>
          <cell r="DY256">
            <v>0</v>
          </cell>
          <cell r="DZ256">
            <v>0</v>
          </cell>
          <cell r="EA256">
            <v>0</v>
          </cell>
          <cell r="EB256">
            <v>0</v>
          </cell>
          <cell r="EC256">
            <v>0</v>
          </cell>
          <cell r="ED256">
            <v>0</v>
          </cell>
          <cell r="EF256">
            <v>0</v>
          </cell>
          <cell r="EI256">
            <v>1</v>
          </cell>
          <cell r="EJ256">
            <v>1</v>
          </cell>
          <cell r="EK256">
            <v>1</v>
          </cell>
          <cell r="EL256">
            <v>1</v>
          </cell>
          <cell r="FP256" t="str">
            <v>Dans un centre/bâtiment collectif (bâtiment administratif, centre de santé, école, etc.)</v>
          </cell>
          <cell r="FU256" t="str">
            <v>Non</v>
          </cell>
          <cell r="GE256" t="str">
            <v>Non</v>
          </cell>
          <cell r="GH256" t="str">
            <v>Source améliorée (c'est-à-dire protégée de l'extérieur, p.ex. eau courante/robinet, puits creusé couvert, puits à pompe/forage, camion-citerne/charrette avec citerne, Kiosque/échoppe/boutique à eau, eau en bouteille; eau en sachet, etc. et eau de pluie)</v>
          </cell>
          <cell r="GK256" t="str">
            <v>Oui</v>
          </cell>
          <cell r="GL256" t="str">
            <v>Oui</v>
          </cell>
          <cell r="GM256" t="str">
            <v>Oui</v>
          </cell>
          <cell r="GN256" t="str">
            <v>Non</v>
          </cell>
          <cell r="GO256" t="str">
            <v>Moins de 30 minutes</v>
          </cell>
          <cell r="GQ256">
            <v>0</v>
          </cell>
          <cell r="GR256">
            <v>0</v>
          </cell>
          <cell r="GS256">
            <v>0</v>
          </cell>
          <cell r="GT256">
            <v>0</v>
          </cell>
          <cell r="GU256">
            <v>0</v>
          </cell>
          <cell r="GV256">
            <v>0</v>
          </cell>
          <cell r="GW256">
            <v>0</v>
          </cell>
          <cell r="GX256">
            <v>0</v>
          </cell>
          <cell r="GY256">
            <v>1</v>
          </cell>
          <cell r="GZ256">
            <v>0</v>
          </cell>
          <cell r="HA256">
            <v>0</v>
          </cell>
          <cell r="HB256">
            <v>0</v>
          </cell>
          <cell r="HM256" t="str">
            <v>Oui, eau seulement</v>
          </cell>
          <cell r="HO256" t="str">
            <v>Pas d'installation sanitaire/défécation à l'air libre</v>
          </cell>
          <cell r="HU256" t="str">
            <v>Structure de santé (centre, clinique, hôpital, etc.)</v>
          </cell>
          <cell r="HW256" t="str">
            <v>Structure de santé (centre, clinique, hôpital, etc.)</v>
          </cell>
          <cell r="HY256" t="str">
            <v>Entre 1 heure et 2 heures</v>
          </cell>
          <cell r="HZ256" t="str">
            <v>Non</v>
          </cell>
          <cell r="IB256" t="str">
            <v>Non</v>
          </cell>
          <cell r="IC256" t="str">
            <v>Non</v>
          </cell>
          <cell r="ID256" t="str">
            <v>Oui</v>
          </cell>
          <cell r="IG256" t="str">
            <v>Non</v>
          </cell>
          <cell r="II256" t="str">
            <v>Non</v>
          </cell>
          <cell r="IO256">
            <v>1</v>
          </cell>
          <cell r="IP256">
            <v>0</v>
          </cell>
          <cell r="IQ256">
            <v>0</v>
          </cell>
          <cell r="IR256">
            <v>0</v>
          </cell>
          <cell r="IS256">
            <v>0</v>
          </cell>
          <cell r="IT256">
            <v>0</v>
          </cell>
          <cell r="IU256">
            <v>0</v>
          </cell>
          <cell r="IW256">
            <v>1</v>
          </cell>
          <cell r="IX256">
            <v>0</v>
          </cell>
          <cell r="IY256">
            <v>0</v>
          </cell>
          <cell r="IZ256">
            <v>0</v>
          </cell>
          <cell r="JA256">
            <v>0</v>
          </cell>
          <cell r="JB256">
            <v>0</v>
          </cell>
          <cell r="JC256">
            <v>0</v>
          </cell>
          <cell r="JE256">
            <v>0</v>
          </cell>
          <cell r="JF256">
            <v>0</v>
          </cell>
          <cell r="JG256">
            <v>1</v>
          </cell>
          <cell r="JH256">
            <v>0</v>
          </cell>
          <cell r="JI256">
            <v>0</v>
          </cell>
          <cell r="JJ256">
            <v>0</v>
          </cell>
          <cell r="JK256">
            <v>0</v>
          </cell>
          <cell r="JL256">
            <v>0</v>
          </cell>
          <cell r="JO256" t="str">
            <v>Moins de 1 heure</v>
          </cell>
          <cell r="JP256" t="str">
            <v>Non</v>
          </cell>
          <cell r="KD256">
            <v>1</v>
          </cell>
          <cell r="KE256">
            <v>0</v>
          </cell>
          <cell r="KF256">
            <v>0</v>
          </cell>
          <cell r="KG256">
            <v>0</v>
          </cell>
          <cell r="KH256">
            <v>0</v>
          </cell>
          <cell r="KI256">
            <v>0</v>
          </cell>
          <cell r="KJ256">
            <v>0</v>
          </cell>
          <cell r="KK256">
            <v>0</v>
          </cell>
          <cell r="KL256">
            <v>0</v>
          </cell>
          <cell r="KM256">
            <v>0</v>
          </cell>
          <cell r="KN256">
            <v>0</v>
          </cell>
          <cell r="KO256">
            <v>0</v>
          </cell>
          <cell r="KP256">
            <v>0</v>
          </cell>
          <cell r="KQ256">
            <v>0</v>
          </cell>
          <cell r="KR256">
            <v>0</v>
          </cell>
          <cell r="KS256">
            <v>0</v>
          </cell>
          <cell r="KV256">
            <v>1</v>
          </cell>
          <cell r="KW256">
            <v>0</v>
          </cell>
          <cell r="KX256">
            <v>0</v>
          </cell>
          <cell r="KY256">
            <v>0</v>
          </cell>
          <cell r="KZ256">
            <v>0</v>
          </cell>
          <cell r="LA256">
            <v>0</v>
          </cell>
          <cell r="LD256">
            <v>0</v>
          </cell>
          <cell r="LE256">
            <v>0</v>
          </cell>
          <cell r="LG256">
            <v>0</v>
          </cell>
          <cell r="LH256">
            <v>1</v>
          </cell>
          <cell r="LI256">
            <v>0</v>
          </cell>
          <cell r="LJ256">
            <v>0</v>
          </cell>
          <cell r="LK256">
            <v>0</v>
          </cell>
          <cell r="LL256">
            <v>0</v>
          </cell>
          <cell r="LM256">
            <v>0</v>
          </cell>
          <cell r="LN256">
            <v>0</v>
          </cell>
          <cell r="LQ256">
            <v>0</v>
          </cell>
          <cell r="LR256">
            <v>0</v>
          </cell>
          <cell r="LS256">
            <v>0</v>
          </cell>
          <cell r="LT256">
            <v>0</v>
          </cell>
          <cell r="LU256">
            <v>0</v>
          </cell>
          <cell r="LV256">
            <v>0</v>
          </cell>
          <cell r="LW256">
            <v>0</v>
          </cell>
          <cell r="LX256">
            <v>0</v>
          </cell>
          <cell r="LY256">
            <v>0</v>
          </cell>
          <cell r="LZ256">
            <v>0</v>
          </cell>
          <cell r="MA256">
            <v>1</v>
          </cell>
          <cell r="MB256">
            <v>0</v>
          </cell>
          <cell r="MC256">
            <v>0</v>
          </cell>
          <cell r="MD256">
            <v>0</v>
          </cell>
          <cell r="MG256">
            <v>0</v>
          </cell>
          <cell r="MH256">
            <v>0</v>
          </cell>
          <cell r="MI256">
            <v>0</v>
          </cell>
          <cell r="MJ256">
            <v>0</v>
          </cell>
          <cell r="MK256">
            <v>0</v>
          </cell>
          <cell r="ML256">
            <v>0</v>
          </cell>
          <cell r="MM256">
            <v>0</v>
          </cell>
          <cell r="MN256">
            <v>1</v>
          </cell>
          <cell r="MO256">
            <v>0</v>
          </cell>
          <cell r="MP256">
            <v>0</v>
          </cell>
          <cell r="MQ256">
            <v>0</v>
          </cell>
          <cell r="MR256">
            <v>0</v>
          </cell>
          <cell r="MS256">
            <v>0</v>
          </cell>
          <cell r="MT256">
            <v>0</v>
          </cell>
          <cell r="MU256">
            <v>0</v>
          </cell>
          <cell r="NH256">
            <v>1</v>
          </cell>
          <cell r="NN256">
            <v>3.5</v>
          </cell>
          <cell r="QR256">
            <v>17</v>
          </cell>
          <cell r="QS256">
            <v>6</v>
          </cell>
        </row>
        <row r="257">
          <cell r="F257" t="str">
            <v>Oui</v>
          </cell>
          <cell r="I257">
            <v>0</v>
          </cell>
          <cell r="AM257">
            <v>45200</v>
          </cell>
          <cell r="AN257" t="str">
            <v>Oui</v>
          </cell>
          <cell r="AQ257" t="str">
            <v>Déplacé interne</v>
          </cell>
          <cell r="BE257">
            <v>0</v>
          </cell>
          <cell r="BF257">
            <v>0</v>
          </cell>
          <cell r="BH257">
            <v>1</v>
          </cell>
          <cell r="BI257">
            <v>0</v>
          </cell>
          <cell r="BK257">
            <v>1</v>
          </cell>
          <cell r="BL257">
            <v>2</v>
          </cell>
          <cell r="BN257">
            <v>1</v>
          </cell>
          <cell r="BO257">
            <v>1</v>
          </cell>
          <cell r="BQ257">
            <v>0</v>
          </cell>
          <cell r="BR257">
            <v>0</v>
          </cell>
          <cell r="CC257">
            <v>6</v>
          </cell>
          <cell r="CF257">
            <v>6</v>
          </cell>
          <cell r="DE257" t="str">
            <v>Travail journalier</v>
          </cell>
          <cell r="DG257" t="str">
            <v>Non</v>
          </cell>
          <cell r="DI257" t="str">
            <v>Non</v>
          </cell>
          <cell r="DJ257" t="str">
            <v>Les produits sur le marché sont trop chers pour le ménage</v>
          </cell>
          <cell r="DL257" t="str">
            <v>Non</v>
          </cell>
          <cell r="DO257">
            <v>0</v>
          </cell>
          <cell r="DP257">
            <v>0</v>
          </cell>
          <cell r="DQ257">
            <v>0</v>
          </cell>
          <cell r="DR257">
            <v>0</v>
          </cell>
          <cell r="DS257">
            <v>1</v>
          </cell>
          <cell r="DT257">
            <v>0</v>
          </cell>
          <cell r="DU257">
            <v>0</v>
          </cell>
          <cell r="DV257">
            <v>0</v>
          </cell>
          <cell r="DW257">
            <v>0</v>
          </cell>
          <cell r="DX257">
            <v>0</v>
          </cell>
          <cell r="DY257">
            <v>0</v>
          </cell>
          <cell r="DZ257">
            <v>0</v>
          </cell>
          <cell r="EA257">
            <v>0</v>
          </cell>
          <cell r="EB257">
            <v>0</v>
          </cell>
          <cell r="EC257">
            <v>0</v>
          </cell>
          <cell r="ED257">
            <v>0</v>
          </cell>
          <cell r="EF257">
            <v>0</v>
          </cell>
          <cell r="EI257">
            <v>1</v>
          </cell>
          <cell r="EJ257">
            <v>1</v>
          </cell>
          <cell r="EK257">
            <v>1</v>
          </cell>
          <cell r="EL257">
            <v>1</v>
          </cell>
          <cell r="FP257" t="str">
            <v>Dans un centre/bâtiment collectif (bâtiment administratif, centre de santé, école, etc.)</v>
          </cell>
          <cell r="FU257" t="str">
            <v>Non</v>
          </cell>
          <cell r="GE257" t="str">
            <v>Non</v>
          </cell>
          <cell r="GH257" t="str">
            <v>Source améliorée (c'est-à-dire protégée de l'extérieur, p.ex. eau courante/robinet, puits creusé couvert, puits à pompe/forage, camion-citerne/charrette avec citerne, Kiosque/échoppe/boutique à eau, eau en bouteille; eau en sachet, etc. et eau de pluie)</v>
          </cell>
          <cell r="GK257" t="str">
            <v>Oui</v>
          </cell>
          <cell r="GL257" t="str">
            <v>Oui</v>
          </cell>
          <cell r="GM257" t="str">
            <v>Oui</v>
          </cell>
          <cell r="GN257" t="str">
            <v>Non</v>
          </cell>
          <cell r="GO257" t="str">
            <v>Moins de 30 minutes</v>
          </cell>
          <cell r="GQ257">
            <v>0</v>
          </cell>
          <cell r="GR257">
            <v>0</v>
          </cell>
          <cell r="GS257">
            <v>0</v>
          </cell>
          <cell r="GT257">
            <v>0</v>
          </cell>
          <cell r="GU257">
            <v>0</v>
          </cell>
          <cell r="GV257">
            <v>0</v>
          </cell>
          <cell r="GW257">
            <v>0</v>
          </cell>
          <cell r="GX257">
            <v>0</v>
          </cell>
          <cell r="GY257">
            <v>1</v>
          </cell>
          <cell r="GZ257">
            <v>0</v>
          </cell>
          <cell r="HA257">
            <v>0</v>
          </cell>
          <cell r="HB257">
            <v>0</v>
          </cell>
          <cell r="HM257" t="str">
            <v>Oui, eau seulement</v>
          </cell>
          <cell r="HO257" t="str">
            <v>Installation sanitaire non-améliorée (c’est-à-dire qui n'empêchent pas le contact extérieur avec les excréments, p.ex. latrine à fosse ouverte/sans dalle, latrines traditionnelles, etc.)</v>
          </cell>
          <cell r="HQ257" t="str">
            <v>Non</v>
          </cell>
          <cell r="HR257" t="str">
            <v>Non</v>
          </cell>
          <cell r="HU257" t="str">
            <v>Structure de santé (centre, clinique, hôpital, etc.)</v>
          </cell>
          <cell r="HW257" t="str">
            <v>Structure de santé (centre, clinique, hôpital, etc.)</v>
          </cell>
          <cell r="HY257" t="str">
            <v>Moins de 1 heure</v>
          </cell>
          <cell r="HZ257" t="str">
            <v>Non</v>
          </cell>
          <cell r="IB257" t="str">
            <v>Non</v>
          </cell>
          <cell r="IC257" t="str">
            <v>Non</v>
          </cell>
          <cell r="ID257" t="str">
            <v>Oui</v>
          </cell>
          <cell r="IG257" t="str">
            <v>Non</v>
          </cell>
          <cell r="II257" t="str">
            <v>Non</v>
          </cell>
          <cell r="IO257">
            <v>0</v>
          </cell>
          <cell r="IP257">
            <v>0</v>
          </cell>
          <cell r="IQ257">
            <v>0</v>
          </cell>
          <cell r="IR257">
            <v>0</v>
          </cell>
          <cell r="IS257">
            <v>0</v>
          </cell>
          <cell r="IT257">
            <v>1</v>
          </cell>
          <cell r="IU257">
            <v>0</v>
          </cell>
          <cell r="IW257">
            <v>1</v>
          </cell>
          <cell r="IX257">
            <v>0</v>
          </cell>
          <cell r="IY257">
            <v>0</v>
          </cell>
          <cell r="IZ257">
            <v>0</v>
          </cell>
          <cell r="JA257">
            <v>0</v>
          </cell>
          <cell r="JB257">
            <v>0</v>
          </cell>
          <cell r="JC257">
            <v>0</v>
          </cell>
          <cell r="JE257">
            <v>0</v>
          </cell>
          <cell r="JF257">
            <v>0</v>
          </cell>
          <cell r="JG257">
            <v>1</v>
          </cell>
          <cell r="JH257">
            <v>0</v>
          </cell>
          <cell r="JI257">
            <v>0</v>
          </cell>
          <cell r="JJ257">
            <v>0</v>
          </cell>
          <cell r="JK257">
            <v>0</v>
          </cell>
          <cell r="JL257">
            <v>0</v>
          </cell>
          <cell r="JO257" t="str">
            <v>Moins de 1 heure</v>
          </cell>
          <cell r="JP257" t="str">
            <v>Non</v>
          </cell>
          <cell r="JS257" t="str">
            <v>Certains mais pas tous</v>
          </cell>
          <cell r="JT257" t="str">
            <v>Certaines mais pas toutes</v>
          </cell>
          <cell r="JU257" t="str">
            <v>Aucun</v>
          </cell>
          <cell r="JV257" t="str">
            <v>Aucune</v>
          </cell>
          <cell r="JZ257" t="str">
            <v>Enfant est perturbé (stress, trauma)</v>
          </cell>
          <cell r="KD257">
            <v>1</v>
          </cell>
          <cell r="KE257">
            <v>0</v>
          </cell>
          <cell r="KF257">
            <v>0</v>
          </cell>
          <cell r="KG257">
            <v>0</v>
          </cell>
          <cell r="KH257">
            <v>0</v>
          </cell>
          <cell r="KI257">
            <v>0</v>
          </cell>
          <cell r="KJ257">
            <v>0</v>
          </cell>
          <cell r="KK257">
            <v>0</v>
          </cell>
          <cell r="KL257">
            <v>0</v>
          </cell>
          <cell r="KM257">
            <v>0</v>
          </cell>
          <cell r="KN257">
            <v>0</v>
          </cell>
          <cell r="KO257">
            <v>0</v>
          </cell>
          <cell r="KP257">
            <v>0</v>
          </cell>
          <cell r="KQ257">
            <v>0</v>
          </cell>
          <cell r="KR257">
            <v>0</v>
          </cell>
          <cell r="KS257">
            <v>0</v>
          </cell>
          <cell r="KV257">
            <v>0</v>
          </cell>
          <cell r="KW257">
            <v>0</v>
          </cell>
          <cell r="KX257">
            <v>0</v>
          </cell>
          <cell r="KY257">
            <v>1</v>
          </cell>
          <cell r="KZ257">
            <v>0</v>
          </cell>
          <cell r="LA257">
            <v>0</v>
          </cell>
          <cell r="LD257">
            <v>0</v>
          </cell>
          <cell r="LE257">
            <v>0</v>
          </cell>
          <cell r="LG257">
            <v>0</v>
          </cell>
          <cell r="LH257">
            <v>1</v>
          </cell>
          <cell r="LI257">
            <v>0</v>
          </cell>
          <cell r="LJ257">
            <v>0</v>
          </cell>
          <cell r="LK257">
            <v>0</v>
          </cell>
          <cell r="LL257">
            <v>0</v>
          </cell>
          <cell r="LM257">
            <v>0</v>
          </cell>
          <cell r="LN257">
            <v>0</v>
          </cell>
          <cell r="LQ257">
            <v>0</v>
          </cell>
          <cell r="LR257">
            <v>0</v>
          </cell>
          <cell r="LS257">
            <v>0</v>
          </cell>
          <cell r="LT257">
            <v>0</v>
          </cell>
          <cell r="LU257">
            <v>0</v>
          </cell>
          <cell r="LV257">
            <v>0</v>
          </cell>
          <cell r="LW257">
            <v>1</v>
          </cell>
          <cell r="LX257">
            <v>0</v>
          </cell>
          <cell r="LY257">
            <v>0</v>
          </cell>
          <cell r="LZ257">
            <v>0</v>
          </cell>
          <cell r="MA257">
            <v>0</v>
          </cell>
          <cell r="MB257">
            <v>0</v>
          </cell>
          <cell r="MC257">
            <v>0</v>
          </cell>
          <cell r="MD257">
            <v>0</v>
          </cell>
          <cell r="MG257">
            <v>0</v>
          </cell>
          <cell r="MH257">
            <v>0</v>
          </cell>
          <cell r="MI257">
            <v>0</v>
          </cell>
          <cell r="MJ257">
            <v>0</v>
          </cell>
          <cell r="MK257">
            <v>0</v>
          </cell>
          <cell r="ML257">
            <v>0</v>
          </cell>
          <cell r="MM257">
            <v>0</v>
          </cell>
          <cell r="MN257">
            <v>0</v>
          </cell>
          <cell r="MO257">
            <v>1</v>
          </cell>
          <cell r="MP257">
            <v>0</v>
          </cell>
          <cell r="MQ257">
            <v>0</v>
          </cell>
          <cell r="MR257">
            <v>0</v>
          </cell>
          <cell r="MS257">
            <v>0</v>
          </cell>
          <cell r="MT257">
            <v>0</v>
          </cell>
          <cell r="MU257">
            <v>0</v>
          </cell>
          <cell r="NH257">
            <v>1</v>
          </cell>
          <cell r="NN257">
            <v>3.6</v>
          </cell>
          <cell r="QR257">
            <v>22</v>
          </cell>
          <cell r="QS257">
            <v>12</v>
          </cell>
        </row>
        <row r="258">
          <cell r="F258" t="str">
            <v>Oui</v>
          </cell>
          <cell r="I258">
            <v>0</v>
          </cell>
          <cell r="AM258">
            <v>45200</v>
          </cell>
          <cell r="AN258" t="str">
            <v>Oui</v>
          </cell>
          <cell r="AQ258" t="str">
            <v>Déplacé interne</v>
          </cell>
          <cell r="BE258">
            <v>0</v>
          </cell>
          <cell r="BF258">
            <v>0</v>
          </cell>
          <cell r="BH258">
            <v>0</v>
          </cell>
          <cell r="BI258">
            <v>0</v>
          </cell>
          <cell r="BK258">
            <v>0</v>
          </cell>
          <cell r="BL258">
            <v>4</v>
          </cell>
          <cell r="BN258">
            <v>1</v>
          </cell>
          <cell r="BO258">
            <v>1</v>
          </cell>
          <cell r="BQ258">
            <v>0</v>
          </cell>
          <cell r="BR258">
            <v>0</v>
          </cell>
          <cell r="CC258">
            <v>6</v>
          </cell>
          <cell r="CF258">
            <v>6</v>
          </cell>
          <cell r="DE258" t="str">
            <v>Travail journalier</v>
          </cell>
          <cell r="DG258" t="str">
            <v>Non</v>
          </cell>
          <cell r="DI258" t="str">
            <v>Non</v>
          </cell>
          <cell r="DJ258" t="str">
            <v>Le marché n'est plus fonctionnel</v>
          </cell>
          <cell r="DL258" t="str">
            <v>Non</v>
          </cell>
          <cell r="DO258">
            <v>0</v>
          </cell>
          <cell r="DP258">
            <v>0</v>
          </cell>
          <cell r="DQ258">
            <v>0</v>
          </cell>
          <cell r="DR258">
            <v>0</v>
          </cell>
          <cell r="DS258">
            <v>1</v>
          </cell>
          <cell r="DT258">
            <v>0</v>
          </cell>
          <cell r="DU258">
            <v>0</v>
          </cell>
          <cell r="DV258">
            <v>0</v>
          </cell>
          <cell r="DW258">
            <v>0</v>
          </cell>
          <cell r="DX258">
            <v>0</v>
          </cell>
          <cell r="DY258">
            <v>0</v>
          </cell>
          <cell r="DZ258">
            <v>0</v>
          </cell>
          <cell r="EA258">
            <v>0</v>
          </cell>
          <cell r="EB258">
            <v>0</v>
          </cell>
          <cell r="EC258">
            <v>0</v>
          </cell>
          <cell r="ED258">
            <v>0</v>
          </cell>
          <cell r="EF258">
            <v>0</v>
          </cell>
          <cell r="EI258">
            <v>1</v>
          </cell>
          <cell r="EJ258">
            <v>1</v>
          </cell>
          <cell r="EK258">
            <v>1</v>
          </cell>
          <cell r="EL258">
            <v>1</v>
          </cell>
          <cell r="FP258" t="str">
            <v>En famille d'accueil</v>
          </cell>
          <cell r="FR258" t="str">
            <v>Maison (construction durable)</v>
          </cell>
          <cell r="FU258" t="str">
            <v>Non</v>
          </cell>
          <cell r="GE258" t="str">
            <v>Non</v>
          </cell>
          <cell r="GH258" t="str">
            <v>Source améliorée (c'est-à-dire protégée de l'extérieur, p.ex. eau courante/robinet, puits creusé couvert, puits à pompe/forage, camion-citerne/charrette avec citerne, Kiosque/échoppe/boutique à eau, eau en bouteille; eau en sachet, etc. et eau de pluie)</v>
          </cell>
          <cell r="GK258" t="str">
            <v>Oui</v>
          </cell>
          <cell r="GL258" t="str">
            <v>Oui</v>
          </cell>
          <cell r="GM258" t="str">
            <v>Oui</v>
          </cell>
          <cell r="GN258" t="str">
            <v>Non</v>
          </cell>
          <cell r="GO258" t="str">
            <v>Moins de 30 minutes</v>
          </cell>
          <cell r="GQ258">
            <v>0</v>
          </cell>
          <cell r="GR258">
            <v>0</v>
          </cell>
          <cell r="GS258">
            <v>0</v>
          </cell>
          <cell r="GT258">
            <v>0</v>
          </cell>
          <cell r="GU258">
            <v>0</v>
          </cell>
          <cell r="GV258">
            <v>1</v>
          </cell>
          <cell r="GW258">
            <v>0</v>
          </cell>
          <cell r="GX258">
            <v>0</v>
          </cell>
          <cell r="GY258">
            <v>1</v>
          </cell>
          <cell r="GZ258">
            <v>0</v>
          </cell>
          <cell r="HA258">
            <v>0</v>
          </cell>
          <cell r="HB258">
            <v>0</v>
          </cell>
          <cell r="HM258" t="str">
            <v>Oui, eau seulement</v>
          </cell>
          <cell r="HO258" t="str">
            <v>Installation sanitaire non-améliorée (c’est-à-dire qui n'empêchent pas le contact extérieur avec les excréments, p.ex. latrine à fosse ouverte/sans dalle, latrines traditionnelles, etc.)</v>
          </cell>
          <cell r="HQ258" t="str">
            <v>Non</v>
          </cell>
          <cell r="HR258" t="str">
            <v>Non</v>
          </cell>
          <cell r="HU258" t="str">
            <v>Structure de santé (centre, clinique, hôpital, etc.)</v>
          </cell>
          <cell r="HW258" t="str">
            <v>Structure de santé (centre, clinique, hôpital, etc.)</v>
          </cell>
          <cell r="HY258" t="str">
            <v>Entre 1 heure et 2 heures</v>
          </cell>
          <cell r="HZ258" t="str">
            <v>Non</v>
          </cell>
          <cell r="IG258" t="str">
            <v>Non</v>
          </cell>
          <cell r="II258" t="str">
            <v>Oui</v>
          </cell>
          <cell r="IK258">
            <v>0</v>
          </cell>
          <cell r="IL258">
            <v>1</v>
          </cell>
          <cell r="IM258">
            <v>0</v>
          </cell>
          <cell r="IO258">
            <v>0</v>
          </cell>
          <cell r="IP258">
            <v>0</v>
          </cell>
          <cell r="IQ258">
            <v>0</v>
          </cell>
          <cell r="IR258">
            <v>0</v>
          </cell>
          <cell r="IS258">
            <v>0</v>
          </cell>
          <cell r="IT258">
            <v>1</v>
          </cell>
          <cell r="IU258">
            <v>0</v>
          </cell>
          <cell r="IW258">
            <v>0</v>
          </cell>
          <cell r="IX258">
            <v>0</v>
          </cell>
          <cell r="IY258">
            <v>0</v>
          </cell>
          <cell r="IZ258">
            <v>0</v>
          </cell>
          <cell r="JA258">
            <v>0</v>
          </cell>
          <cell r="JB258">
            <v>1</v>
          </cell>
          <cell r="JC258">
            <v>0</v>
          </cell>
          <cell r="JE258">
            <v>0</v>
          </cell>
          <cell r="JF258">
            <v>0</v>
          </cell>
          <cell r="JG258">
            <v>1</v>
          </cell>
          <cell r="JH258">
            <v>0</v>
          </cell>
          <cell r="JI258">
            <v>0</v>
          </cell>
          <cell r="JJ258">
            <v>0</v>
          </cell>
          <cell r="JK258">
            <v>0</v>
          </cell>
          <cell r="JL258">
            <v>0</v>
          </cell>
          <cell r="JO258" t="str">
            <v>Moins de 1 heure</v>
          </cell>
          <cell r="JP258" t="str">
            <v>Non</v>
          </cell>
          <cell r="JT258" t="str">
            <v>Aucune</v>
          </cell>
          <cell r="JV258" t="str">
            <v>Aucune</v>
          </cell>
          <cell r="JZ258" t="str">
            <v>Enfant est perturbé (stress, trauma)</v>
          </cell>
          <cell r="KD258">
            <v>1</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V258">
            <v>1</v>
          </cell>
          <cell r="KW258">
            <v>0</v>
          </cell>
          <cell r="KX258">
            <v>0</v>
          </cell>
          <cell r="KY258">
            <v>0</v>
          </cell>
          <cell r="KZ258">
            <v>0</v>
          </cell>
          <cell r="LA258">
            <v>0</v>
          </cell>
          <cell r="LD258">
            <v>0</v>
          </cell>
          <cell r="LE258">
            <v>0</v>
          </cell>
          <cell r="LG258">
            <v>0</v>
          </cell>
          <cell r="LH258">
            <v>1</v>
          </cell>
          <cell r="LI258">
            <v>0</v>
          </cell>
          <cell r="LJ258">
            <v>0</v>
          </cell>
          <cell r="LK258">
            <v>0</v>
          </cell>
          <cell r="LL258">
            <v>0</v>
          </cell>
          <cell r="LM258">
            <v>0</v>
          </cell>
          <cell r="LN258">
            <v>0</v>
          </cell>
          <cell r="LQ258">
            <v>0</v>
          </cell>
          <cell r="LR258">
            <v>0</v>
          </cell>
          <cell r="LS258">
            <v>0</v>
          </cell>
          <cell r="LT258">
            <v>0</v>
          </cell>
          <cell r="LU258">
            <v>0</v>
          </cell>
          <cell r="LV258">
            <v>0</v>
          </cell>
          <cell r="LW258">
            <v>1</v>
          </cell>
          <cell r="LX258">
            <v>0</v>
          </cell>
          <cell r="LY258">
            <v>0</v>
          </cell>
          <cell r="LZ258">
            <v>0</v>
          </cell>
          <cell r="MA258">
            <v>0</v>
          </cell>
          <cell r="MB258">
            <v>0</v>
          </cell>
          <cell r="MC258">
            <v>0</v>
          </cell>
          <cell r="MD258">
            <v>0</v>
          </cell>
          <cell r="MG258">
            <v>0</v>
          </cell>
          <cell r="MH258">
            <v>0</v>
          </cell>
          <cell r="MI258">
            <v>0</v>
          </cell>
          <cell r="MJ258">
            <v>0</v>
          </cell>
          <cell r="MK258">
            <v>0</v>
          </cell>
          <cell r="ML258">
            <v>0</v>
          </cell>
          <cell r="MM258">
            <v>0</v>
          </cell>
          <cell r="MN258">
            <v>0</v>
          </cell>
          <cell r="MO258">
            <v>1</v>
          </cell>
          <cell r="MP258">
            <v>0</v>
          </cell>
          <cell r="MQ258">
            <v>0</v>
          </cell>
          <cell r="MR258">
            <v>0</v>
          </cell>
          <cell r="MS258">
            <v>0</v>
          </cell>
          <cell r="MT258">
            <v>0</v>
          </cell>
          <cell r="MU258">
            <v>0</v>
          </cell>
          <cell r="NH258">
            <v>1</v>
          </cell>
          <cell r="NN258">
            <v>2.8</v>
          </cell>
          <cell r="QR258">
            <v>14</v>
          </cell>
          <cell r="QS258">
            <v>8</v>
          </cell>
        </row>
        <row r="259">
          <cell r="F259" t="str">
            <v>Oui</v>
          </cell>
          <cell r="I259">
            <v>0</v>
          </cell>
          <cell r="AM259">
            <v>45200</v>
          </cell>
          <cell r="AN259" t="str">
            <v>Oui</v>
          </cell>
          <cell r="AQ259" t="str">
            <v>Déplacé interne</v>
          </cell>
          <cell r="BE259">
            <v>0</v>
          </cell>
          <cell r="BF259">
            <v>0</v>
          </cell>
          <cell r="BH259">
            <v>2</v>
          </cell>
          <cell r="BI259">
            <v>2</v>
          </cell>
          <cell r="BK259">
            <v>2</v>
          </cell>
          <cell r="BL259">
            <v>1</v>
          </cell>
          <cell r="BN259">
            <v>1</v>
          </cell>
          <cell r="BO259">
            <v>1</v>
          </cell>
          <cell r="BQ259">
            <v>0</v>
          </cell>
          <cell r="BR259">
            <v>0</v>
          </cell>
          <cell r="CC259">
            <v>9</v>
          </cell>
          <cell r="CF259">
            <v>9</v>
          </cell>
          <cell r="DE259" t="str">
            <v>Travail journalier</v>
          </cell>
          <cell r="DG259" t="str">
            <v>Non</v>
          </cell>
          <cell r="DI259" t="str">
            <v>Non</v>
          </cell>
          <cell r="DJ259" t="str">
            <v>Les produits sur le marché sont trop chers pour le ménage</v>
          </cell>
          <cell r="DL259" t="str">
            <v>Non</v>
          </cell>
          <cell r="DO259">
            <v>0</v>
          </cell>
          <cell r="DP259">
            <v>0</v>
          </cell>
          <cell r="DQ259">
            <v>0</v>
          </cell>
          <cell r="DR259">
            <v>0</v>
          </cell>
          <cell r="DS259">
            <v>1</v>
          </cell>
          <cell r="DT259">
            <v>0</v>
          </cell>
          <cell r="DU259">
            <v>0</v>
          </cell>
          <cell r="DV259">
            <v>0</v>
          </cell>
          <cell r="DW259">
            <v>0</v>
          </cell>
          <cell r="DX259">
            <v>0</v>
          </cell>
          <cell r="DY259">
            <v>0</v>
          </cell>
          <cell r="DZ259">
            <v>0</v>
          </cell>
          <cell r="EA259">
            <v>0</v>
          </cell>
          <cell r="EB259">
            <v>0</v>
          </cell>
          <cell r="EC259">
            <v>0</v>
          </cell>
          <cell r="ED259">
            <v>0</v>
          </cell>
          <cell r="EF259">
            <v>0</v>
          </cell>
          <cell r="EI259">
            <v>1</v>
          </cell>
          <cell r="EJ259">
            <v>1</v>
          </cell>
          <cell r="EK259">
            <v>1</v>
          </cell>
          <cell r="EL259">
            <v>1</v>
          </cell>
          <cell r="FP259" t="str">
            <v>En famille d'accueil</v>
          </cell>
          <cell r="FR259" t="str">
            <v>Maison (construction durable)</v>
          </cell>
          <cell r="FU259" t="str">
            <v>Non</v>
          </cell>
          <cell r="GE259" t="str">
            <v>Non</v>
          </cell>
          <cell r="GH259" t="str">
            <v>Source améliorée (c'est-à-dire protégée de l'extérieur, p.ex. eau courante/robinet, puits creusé couvert, puits à pompe/forage, camion-citerne/charrette avec citerne, Kiosque/échoppe/boutique à eau, eau en bouteille; eau en sachet, etc. et eau de pluie)</v>
          </cell>
          <cell r="GK259" t="str">
            <v>Oui</v>
          </cell>
          <cell r="GL259" t="str">
            <v>Oui</v>
          </cell>
          <cell r="GM259" t="str">
            <v>Oui</v>
          </cell>
          <cell r="GN259" t="str">
            <v>Non</v>
          </cell>
          <cell r="GO259" t="str">
            <v>Moins de 30 minutes</v>
          </cell>
          <cell r="GQ259">
            <v>0</v>
          </cell>
          <cell r="GR259">
            <v>0</v>
          </cell>
          <cell r="GS259">
            <v>0</v>
          </cell>
          <cell r="GT259">
            <v>0</v>
          </cell>
          <cell r="GU259">
            <v>0</v>
          </cell>
          <cell r="GV259">
            <v>0</v>
          </cell>
          <cell r="GW259">
            <v>0</v>
          </cell>
          <cell r="GX259">
            <v>0</v>
          </cell>
          <cell r="GY259">
            <v>1</v>
          </cell>
          <cell r="GZ259">
            <v>0</v>
          </cell>
          <cell r="HA259">
            <v>0</v>
          </cell>
          <cell r="HB259">
            <v>0</v>
          </cell>
          <cell r="HM259" t="str">
            <v>Oui, eau seulement</v>
          </cell>
          <cell r="HO259" t="str">
            <v>Installation sanitaire non-améliorée (c’est-à-dire qui n'empêchent pas le contact extérieur avec les excréments, p.ex. latrine à fosse ouverte/sans dalle, latrines traditionnelles, etc.)</v>
          </cell>
          <cell r="HQ259" t="str">
            <v>Non</v>
          </cell>
          <cell r="HR259" t="str">
            <v>Non</v>
          </cell>
          <cell r="HU259" t="str">
            <v>Structure de santé (centre, clinique, hôpital, etc.)</v>
          </cell>
          <cell r="HW259" t="str">
            <v>Structure de santé (centre, clinique, hôpital, etc.)</v>
          </cell>
          <cell r="HY259" t="str">
            <v>Moins de 1 heure</v>
          </cell>
          <cell r="HZ259" t="str">
            <v>Non</v>
          </cell>
          <cell r="IB259" t="str">
            <v>Non</v>
          </cell>
          <cell r="IC259" t="str">
            <v>Oui</v>
          </cell>
          <cell r="ID259" t="str">
            <v>Oui</v>
          </cell>
          <cell r="IG259" t="str">
            <v>Non</v>
          </cell>
          <cell r="II259" t="str">
            <v>Non</v>
          </cell>
          <cell r="IO259">
            <v>0</v>
          </cell>
          <cell r="IP259">
            <v>0</v>
          </cell>
          <cell r="IQ259">
            <v>0</v>
          </cell>
          <cell r="IR259">
            <v>0</v>
          </cell>
          <cell r="IS259">
            <v>0</v>
          </cell>
          <cell r="IT259">
            <v>1</v>
          </cell>
          <cell r="IU259">
            <v>0</v>
          </cell>
          <cell r="IW259">
            <v>0</v>
          </cell>
          <cell r="IX259">
            <v>0</v>
          </cell>
          <cell r="IY259">
            <v>0</v>
          </cell>
          <cell r="IZ259">
            <v>0</v>
          </cell>
          <cell r="JA259">
            <v>0</v>
          </cell>
          <cell r="JB259">
            <v>1</v>
          </cell>
          <cell r="JC259">
            <v>0</v>
          </cell>
          <cell r="JE259">
            <v>0</v>
          </cell>
          <cell r="JF259">
            <v>0</v>
          </cell>
          <cell r="JG259">
            <v>1</v>
          </cell>
          <cell r="JH259">
            <v>0</v>
          </cell>
          <cell r="JI259">
            <v>0</v>
          </cell>
          <cell r="JJ259">
            <v>0</v>
          </cell>
          <cell r="JK259">
            <v>0</v>
          </cell>
          <cell r="JL259">
            <v>0</v>
          </cell>
          <cell r="JO259" t="str">
            <v>Moins de 1 heure</v>
          </cell>
          <cell r="JP259" t="str">
            <v>Non</v>
          </cell>
          <cell r="JS259" t="str">
            <v>Certains mais pas tous</v>
          </cell>
          <cell r="JT259" t="str">
            <v>Aucune</v>
          </cell>
          <cell r="JU259" t="str">
            <v>Aucun</v>
          </cell>
          <cell r="JV259" t="str">
            <v>Aucune</v>
          </cell>
          <cell r="JZ259" t="str">
            <v>Enfant est perturbé (stress, trauma)</v>
          </cell>
          <cell r="KD259">
            <v>1</v>
          </cell>
          <cell r="KE259">
            <v>0</v>
          </cell>
          <cell r="KF259">
            <v>0</v>
          </cell>
          <cell r="KG259">
            <v>0</v>
          </cell>
          <cell r="KH259">
            <v>0</v>
          </cell>
          <cell r="KI259">
            <v>0</v>
          </cell>
          <cell r="KJ259">
            <v>0</v>
          </cell>
          <cell r="KK259">
            <v>0</v>
          </cell>
          <cell r="KL259">
            <v>0</v>
          </cell>
          <cell r="KM259">
            <v>0</v>
          </cell>
          <cell r="KN259">
            <v>0</v>
          </cell>
          <cell r="KO259">
            <v>0</v>
          </cell>
          <cell r="KP259">
            <v>0</v>
          </cell>
          <cell r="KQ259">
            <v>0</v>
          </cell>
          <cell r="KR259">
            <v>0</v>
          </cell>
          <cell r="KS259">
            <v>0</v>
          </cell>
          <cell r="KV259">
            <v>1</v>
          </cell>
          <cell r="KW259">
            <v>0</v>
          </cell>
          <cell r="KX259">
            <v>0</v>
          </cell>
          <cell r="KY259">
            <v>0</v>
          </cell>
          <cell r="KZ259">
            <v>0</v>
          </cell>
          <cell r="LA259">
            <v>0</v>
          </cell>
          <cell r="LD259">
            <v>0</v>
          </cell>
          <cell r="LE259">
            <v>0</v>
          </cell>
          <cell r="LG259">
            <v>0</v>
          </cell>
          <cell r="LH259">
            <v>1</v>
          </cell>
          <cell r="LI259">
            <v>0</v>
          </cell>
          <cell r="LJ259">
            <v>0</v>
          </cell>
          <cell r="LK259">
            <v>0</v>
          </cell>
          <cell r="LL259">
            <v>0</v>
          </cell>
          <cell r="LM259">
            <v>0</v>
          </cell>
          <cell r="LN259">
            <v>0</v>
          </cell>
          <cell r="LQ259">
            <v>0</v>
          </cell>
          <cell r="LR259">
            <v>0</v>
          </cell>
          <cell r="LS259">
            <v>0</v>
          </cell>
          <cell r="LT259">
            <v>0</v>
          </cell>
          <cell r="LU259">
            <v>0</v>
          </cell>
          <cell r="LV259">
            <v>0</v>
          </cell>
          <cell r="LW259">
            <v>1</v>
          </cell>
          <cell r="LX259">
            <v>0</v>
          </cell>
          <cell r="LY259">
            <v>0</v>
          </cell>
          <cell r="LZ259">
            <v>0</v>
          </cell>
          <cell r="MA259">
            <v>0</v>
          </cell>
          <cell r="MB259">
            <v>0</v>
          </cell>
          <cell r="MC259">
            <v>0</v>
          </cell>
          <cell r="MD259">
            <v>0</v>
          </cell>
          <cell r="MG259">
            <v>0</v>
          </cell>
          <cell r="MH259">
            <v>0</v>
          </cell>
          <cell r="MI259">
            <v>0</v>
          </cell>
          <cell r="MJ259">
            <v>0</v>
          </cell>
          <cell r="MK259">
            <v>0</v>
          </cell>
          <cell r="ML259">
            <v>0</v>
          </cell>
          <cell r="MM259">
            <v>0</v>
          </cell>
          <cell r="MN259">
            <v>0</v>
          </cell>
          <cell r="MO259">
            <v>1</v>
          </cell>
          <cell r="MP259">
            <v>0</v>
          </cell>
          <cell r="MQ259">
            <v>0</v>
          </cell>
          <cell r="MR259">
            <v>0</v>
          </cell>
          <cell r="MS259">
            <v>0</v>
          </cell>
          <cell r="MT259">
            <v>0</v>
          </cell>
          <cell r="MU259">
            <v>0</v>
          </cell>
          <cell r="NH259">
            <v>1</v>
          </cell>
          <cell r="NN259">
            <v>3.7</v>
          </cell>
          <cell r="QR259">
            <v>18</v>
          </cell>
          <cell r="QS259">
            <v>9</v>
          </cell>
        </row>
        <row r="260">
          <cell r="F260" t="str">
            <v>Oui</v>
          </cell>
          <cell r="I260">
            <v>0</v>
          </cell>
          <cell r="AM260">
            <v>45200</v>
          </cell>
          <cell r="AN260" t="str">
            <v>Oui</v>
          </cell>
          <cell r="AQ260" t="str">
            <v>Déplacé interne</v>
          </cell>
          <cell r="BE260">
            <v>0</v>
          </cell>
          <cell r="BF260">
            <v>0</v>
          </cell>
          <cell r="BH260">
            <v>0</v>
          </cell>
          <cell r="BI260">
            <v>0</v>
          </cell>
          <cell r="BK260">
            <v>0</v>
          </cell>
          <cell r="BL260">
            <v>0</v>
          </cell>
          <cell r="BN260">
            <v>1</v>
          </cell>
          <cell r="BO260">
            <v>1</v>
          </cell>
          <cell r="BQ260">
            <v>0</v>
          </cell>
          <cell r="BR260">
            <v>0</v>
          </cell>
          <cell r="CC260">
            <v>2</v>
          </cell>
          <cell r="CF260">
            <v>2</v>
          </cell>
          <cell r="DE260" t="str">
            <v>Travail journalier</v>
          </cell>
          <cell r="DG260" t="str">
            <v>Non</v>
          </cell>
          <cell r="DI260" t="str">
            <v>Non</v>
          </cell>
          <cell r="DJ260" t="str">
            <v>Les produits sur le marché sont trop chers pour le ménage</v>
          </cell>
          <cell r="DL260" t="str">
            <v>Non</v>
          </cell>
          <cell r="DO260">
            <v>0</v>
          </cell>
          <cell r="DP260">
            <v>0</v>
          </cell>
          <cell r="DQ260">
            <v>0</v>
          </cell>
          <cell r="DR260">
            <v>0</v>
          </cell>
          <cell r="DS260">
            <v>1</v>
          </cell>
          <cell r="DT260">
            <v>0</v>
          </cell>
          <cell r="DU260">
            <v>0</v>
          </cell>
          <cell r="DV260">
            <v>0</v>
          </cell>
          <cell r="DW260">
            <v>0</v>
          </cell>
          <cell r="DX260">
            <v>0</v>
          </cell>
          <cell r="DY260">
            <v>0</v>
          </cell>
          <cell r="DZ260">
            <v>0</v>
          </cell>
          <cell r="EA260">
            <v>0</v>
          </cell>
          <cell r="EB260">
            <v>0</v>
          </cell>
          <cell r="EC260">
            <v>0</v>
          </cell>
          <cell r="ED260">
            <v>0</v>
          </cell>
          <cell r="EF260">
            <v>0</v>
          </cell>
          <cell r="EI260">
            <v>1</v>
          </cell>
          <cell r="EJ260">
            <v>1</v>
          </cell>
          <cell r="FP260" t="str">
            <v>Dans un centre/bâtiment collectif (bâtiment administratif, centre de santé, école, etc.)</v>
          </cell>
          <cell r="FU260" t="str">
            <v>Oui</v>
          </cell>
          <cell r="GE260" t="str">
            <v>Non</v>
          </cell>
          <cell r="GH260" t="str">
            <v>Source non-améliorée (c'est à dire non-protégée de l'extérieur, p.ex. puits creusé non-couvert/traditionnel, source naturelle non-aménagée, etc.)</v>
          </cell>
          <cell r="GK260" t="str">
            <v>Oui</v>
          </cell>
          <cell r="GL260" t="str">
            <v>Oui</v>
          </cell>
          <cell r="GM260" t="str">
            <v>Non</v>
          </cell>
          <cell r="GN260" t="str">
            <v>Non</v>
          </cell>
          <cell r="GO260" t="str">
            <v>Moins de 30 minutes</v>
          </cell>
          <cell r="GQ260">
            <v>0</v>
          </cell>
          <cell r="GR260">
            <v>0</v>
          </cell>
          <cell r="GS260">
            <v>0</v>
          </cell>
          <cell r="GT260">
            <v>0</v>
          </cell>
          <cell r="GU260">
            <v>0</v>
          </cell>
          <cell r="GV260">
            <v>0</v>
          </cell>
          <cell r="GW260">
            <v>0</v>
          </cell>
          <cell r="GX260">
            <v>0</v>
          </cell>
          <cell r="GY260">
            <v>1</v>
          </cell>
          <cell r="GZ260">
            <v>0</v>
          </cell>
          <cell r="HA260">
            <v>0</v>
          </cell>
          <cell r="HB260">
            <v>0</v>
          </cell>
          <cell r="HM260" t="str">
            <v>Oui, eau seulement</v>
          </cell>
          <cell r="HO260" t="str">
            <v>Installation sanitaire non-améliorée (c’est-à-dire qui n'empêchent pas le contact extérieur avec les excréments, p.ex. latrine à fosse ouverte/sans dalle, latrines traditionnelles, etc.)</v>
          </cell>
          <cell r="HQ260" t="str">
            <v>Non</v>
          </cell>
          <cell r="HR260" t="str">
            <v>Non</v>
          </cell>
          <cell r="HU260" t="str">
            <v>Structure de santé (centre, clinique, hôpital, etc.)</v>
          </cell>
          <cell r="HW260" t="str">
            <v>Structure de santé (centre, clinique, hôpital, etc.)</v>
          </cell>
          <cell r="HY260" t="str">
            <v>Entre 1 heure et 2 heures</v>
          </cell>
          <cell r="HZ260" t="str">
            <v>Non</v>
          </cell>
          <cell r="IG260" t="str">
            <v>Non</v>
          </cell>
          <cell r="II260" t="str">
            <v>Non</v>
          </cell>
          <cell r="IO260">
            <v>0</v>
          </cell>
          <cell r="IP260">
            <v>0</v>
          </cell>
          <cell r="IQ260">
            <v>0</v>
          </cell>
          <cell r="IR260">
            <v>0</v>
          </cell>
          <cell r="IS260">
            <v>0</v>
          </cell>
          <cell r="IT260">
            <v>1</v>
          </cell>
          <cell r="IU260">
            <v>0</v>
          </cell>
          <cell r="IW260">
            <v>0</v>
          </cell>
          <cell r="IX260">
            <v>0</v>
          </cell>
          <cell r="IY260">
            <v>0</v>
          </cell>
          <cell r="IZ260">
            <v>0</v>
          </cell>
          <cell r="JA260">
            <v>0</v>
          </cell>
          <cell r="JB260">
            <v>1</v>
          </cell>
          <cell r="JC260">
            <v>0</v>
          </cell>
          <cell r="JE260">
            <v>0</v>
          </cell>
          <cell r="JF260">
            <v>0</v>
          </cell>
          <cell r="JG260">
            <v>1</v>
          </cell>
          <cell r="JH260">
            <v>0</v>
          </cell>
          <cell r="JI260">
            <v>0</v>
          </cell>
          <cell r="JJ260">
            <v>0</v>
          </cell>
          <cell r="JK260">
            <v>0</v>
          </cell>
          <cell r="JL260">
            <v>0</v>
          </cell>
          <cell r="JO260" t="str">
            <v>Moins de 1 heure</v>
          </cell>
          <cell r="JP260" t="str">
            <v>Non</v>
          </cell>
          <cell r="KD260">
            <v>1</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V260">
            <v>1</v>
          </cell>
          <cell r="KW260">
            <v>0</v>
          </cell>
          <cell r="KX260">
            <v>0</v>
          </cell>
          <cell r="KY260">
            <v>0</v>
          </cell>
          <cell r="KZ260">
            <v>0</v>
          </cell>
          <cell r="LA260">
            <v>0</v>
          </cell>
          <cell r="LD260">
            <v>0</v>
          </cell>
          <cell r="LE260">
            <v>0</v>
          </cell>
          <cell r="LG260">
            <v>0</v>
          </cell>
          <cell r="LH260">
            <v>1</v>
          </cell>
          <cell r="LI260">
            <v>0</v>
          </cell>
          <cell r="LJ260">
            <v>0</v>
          </cell>
          <cell r="LK260">
            <v>0</v>
          </cell>
          <cell r="LL260">
            <v>0</v>
          </cell>
          <cell r="LM260">
            <v>0</v>
          </cell>
          <cell r="LN260">
            <v>0</v>
          </cell>
          <cell r="LQ260">
            <v>0</v>
          </cell>
          <cell r="LR260">
            <v>0</v>
          </cell>
          <cell r="LS260">
            <v>0</v>
          </cell>
          <cell r="LT260">
            <v>0</v>
          </cell>
          <cell r="LU260">
            <v>0</v>
          </cell>
          <cell r="LV260">
            <v>0</v>
          </cell>
          <cell r="LW260">
            <v>0</v>
          </cell>
          <cell r="LX260">
            <v>1</v>
          </cell>
          <cell r="LY260">
            <v>0</v>
          </cell>
          <cell r="LZ260">
            <v>0</v>
          </cell>
          <cell r="MA260">
            <v>0</v>
          </cell>
          <cell r="MB260">
            <v>0</v>
          </cell>
          <cell r="MC260">
            <v>0</v>
          </cell>
          <cell r="MD260">
            <v>0</v>
          </cell>
          <cell r="MG260">
            <v>0</v>
          </cell>
          <cell r="MH260">
            <v>0</v>
          </cell>
          <cell r="MI260">
            <v>0</v>
          </cell>
          <cell r="MJ260">
            <v>0</v>
          </cell>
          <cell r="MK260">
            <v>0</v>
          </cell>
          <cell r="ML260">
            <v>0</v>
          </cell>
          <cell r="MM260">
            <v>0</v>
          </cell>
          <cell r="MN260">
            <v>1</v>
          </cell>
          <cell r="MO260">
            <v>0</v>
          </cell>
          <cell r="MP260">
            <v>0</v>
          </cell>
          <cell r="MQ260">
            <v>0</v>
          </cell>
          <cell r="MR260">
            <v>0</v>
          </cell>
          <cell r="MS260">
            <v>0</v>
          </cell>
          <cell r="MT260">
            <v>0</v>
          </cell>
          <cell r="MU260">
            <v>0</v>
          </cell>
          <cell r="NH260">
            <v>1</v>
          </cell>
          <cell r="NN260">
            <v>4.4000000000000004</v>
          </cell>
          <cell r="QR260">
            <v>12</v>
          </cell>
          <cell r="QS260">
            <v>4</v>
          </cell>
        </row>
        <row r="261">
          <cell r="F261" t="str">
            <v>Oui</v>
          </cell>
          <cell r="I261">
            <v>0</v>
          </cell>
          <cell r="AM261">
            <v>45200</v>
          </cell>
          <cell r="AN261" t="str">
            <v>Oui</v>
          </cell>
          <cell r="AQ261" t="str">
            <v>Déplacé interne</v>
          </cell>
          <cell r="BE261">
            <v>0</v>
          </cell>
          <cell r="BF261">
            <v>0</v>
          </cell>
          <cell r="BH261">
            <v>0</v>
          </cell>
          <cell r="BI261">
            <v>1</v>
          </cell>
          <cell r="BK261">
            <v>2</v>
          </cell>
          <cell r="BL261">
            <v>0</v>
          </cell>
          <cell r="BN261">
            <v>1</v>
          </cell>
          <cell r="BO261">
            <v>1</v>
          </cell>
          <cell r="BQ261">
            <v>0</v>
          </cell>
          <cell r="BR261">
            <v>0</v>
          </cell>
          <cell r="CC261">
            <v>5</v>
          </cell>
          <cell r="CF261">
            <v>5</v>
          </cell>
          <cell r="DE261" t="str">
            <v>Travail journalier</v>
          </cell>
          <cell r="DG261" t="str">
            <v>Non</v>
          </cell>
          <cell r="DI261" t="str">
            <v>Oui</v>
          </cell>
          <cell r="DL261" t="str">
            <v>Non</v>
          </cell>
          <cell r="DO261">
            <v>0</v>
          </cell>
          <cell r="DP261">
            <v>0</v>
          </cell>
          <cell r="DQ261">
            <v>0</v>
          </cell>
          <cell r="DR261">
            <v>0</v>
          </cell>
          <cell r="DS261">
            <v>1</v>
          </cell>
          <cell r="DT261">
            <v>0</v>
          </cell>
          <cell r="DU261">
            <v>0</v>
          </cell>
          <cell r="DV261">
            <v>0</v>
          </cell>
          <cell r="DW261">
            <v>0</v>
          </cell>
          <cell r="DX261">
            <v>0</v>
          </cell>
          <cell r="DY261">
            <v>0</v>
          </cell>
          <cell r="DZ261">
            <v>0</v>
          </cell>
          <cell r="EA261">
            <v>0</v>
          </cell>
          <cell r="EB261">
            <v>0</v>
          </cell>
          <cell r="EC261">
            <v>0</v>
          </cell>
          <cell r="ED261">
            <v>0</v>
          </cell>
          <cell r="EF261">
            <v>0</v>
          </cell>
          <cell r="EI261">
            <v>1</v>
          </cell>
          <cell r="EJ261">
            <v>1</v>
          </cell>
          <cell r="EK261">
            <v>1</v>
          </cell>
          <cell r="EL261">
            <v>1</v>
          </cell>
          <cell r="FP261" t="str">
            <v>En famille d'accueil</v>
          </cell>
          <cell r="FR261" t="str">
            <v>Maison (construction non-durable délabrée)</v>
          </cell>
          <cell r="FU261" t="str">
            <v>Non</v>
          </cell>
          <cell r="GE261" t="str">
            <v>Non</v>
          </cell>
          <cell r="GH261" t="str">
            <v>Eau de surface (p.ex. rivière, barrage, lac, mare, courant, canal, système d’irrigation, etc.)</v>
          </cell>
          <cell r="GK261" t="str">
            <v>Oui</v>
          </cell>
          <cell r="GL261" t="str">
            <v>Oui</v>
          </cell>
          <cell r="GM261" t="str">
            <v>Non</v>
          </cell>
          <cell r="GN261" t="str">
            <v>Non</v>
          </cell>
          <cell r="GO261" t="str">
            <v>De 31 minutes à 2 heures</v>
          </cell>
          <cell r="GQ261">
            <v>0</v>
          </cell>
          <cell r="GR261">
            <v>0</v>
          </cell>
          <cell r="GS261">
            <v>0</v>
          </cell>
          <cell r="GT261">
            <v>0</v>
          </cell>
          <cell r="GU261">
            <v>0</v>
          </cell>
          <cell r="GV261">
            <v>0</v>
          </cell>
          <cell r="GW261">
            <v>0</v>
          </cell>
          <cell r="GX261">
            <v>0</v>
          </cell>
          <cell r="GY261">
            <v>1</v>
          </cell>
          <cell r="GZ261">
            <v>0</v>
          </cell>
          <cell r="HA261">
            <v>0</v>
          </cell>
          <cell r="HB261">
            <v>0</v>
          </cell>
          <cell r="HM261" t="str">
            <v>Oui, eau seulement</v>
          </cell>
          <cell r="HO261" t="str">
            <v>Installation sanitaire non-améliorée (c’est-à-dire qui n'empêchent pas le contact extérieur avec les excréments, p.ex. latrine à fosse ouverte/sans dalle, latrines traditionnelles, etc.)</v>
          </cell>
          <cell r="HQ261" t="str">
            <v>Non</v>
          </cell>
          <cell r="HR261" t="str">
            <v>Non</v>
          </cell>
          <cell r="HU261" t="str">
            <v>Structure de santé (centre, clinique, hôpital, etc.)</v>
          </cell>
          <cell r="HW261" t="str">
            <v>Structure de santé (centre, clinique, hôpital, etc.)</v>
          </cell>
          <cell r="HY261" t="str">
            <v>Moins de 1 heure</v>
          </cell>
          <cell r="HZ261" t="str">
            <v>Oui</v>
          </cell>
          <cell r="IB261" t="str">
            <v>Non</v>
          </cell>
          <cell r="IC261" t="str">
            <v>Oui</v>
          </cell>
          <cell r="ID261" t="str">
            <v>Non</v>
          </cell>
          <cell r="IG261" t="str">
            <v>Non</v>
          </cell>
          <cell r="II261" t="str">
            <v>Non</v>
          </cell>
          <cell r="IO261">
            <v>0</v>
          </cell>
          <cell r="IP261">
            <v>0</v>
          </cell>
          <cell r="IQ261">
            <v>0</v>
          </cell>
          <cell r="IR261">
            <v>0</v>
          </cell>
          <cell r="IS261">
            <v>0</v>
          </cell>
          <cell r="IT261">
            <v>1</v>
          </cell>
          <cell r="IU261">
            <v>0</v>
          </cell>
          <cell r="IW261">
            <v>1</v>
          </cell>
          <cell r="IX261">
            <v>0</v>
          </cell>
          <cell r="IY261">
            <v>0</v>
          </cell>
          <cell r="IZ261">
            <v>0</v>
          </cell>
          <cell r="JA261">
            <v>0</v>
          </cell>
          <cell r="JB261">
            <v>0</v>
          </cell>
          <cell r="JC261">
            <v>0</v>
          </cell>
          <cell r="JE261">
            <v>0</v>
          </cell>
          <cell r="JF261">
            <v>0</v>
          </cell>
          <cell r="JG261">
            <v>1</v>
          </cell>
          <cell r="JH261">
            <v>0</v>
          </cell>
          <cell r="JI261">
            <v>0</v>
          </cell>
          <cell r="JJ261">
            <v>0</v>
          </cell>
          <cell r="JK261">
            <v>0</v>
          </cell>
          <cell r="JL261">
            <v>0</v>
          </cell>
          <cell r="JO261" t="str">
            <v>Moins de 1 heure</v>
          </cell>
          <cell r="JP261" t="str">
            <v>Non</v>
          </cell>
          <cell r="JS261" t="str">
            <v>Certains mais pas tous</v>
          </cell>
          <cell r="JU261" t="str">
            <v>Aucun</v>
          </cell>
          <cell r="JZ261" t="str">
            <v>Enfant est perturbé (stress, trauma)</v>
          </cell>
          <cell r="KD261">
            <v>1</v>
          </cell>
          <cell r="KE261">
            <v>0</v>
          </cell>
          <cell r="KF261">
            <v>0</v>
          </cell>
          <cell r="KG261">
            <v>0</v>
          </cell>
          <cell r="KH261">
            <v>0</v>
          </cell>
          <cell r="KI261">
            <v>0</v>
          </cell>
          <cell r="KJ261">
            <v>0</v>
          </cell>
          <cell r="KK261">
            <v>0</v>
          </cell>
          <cell r="KL261">
            <v>0</v>
          </cell>
          <cell r="KM261">
            <v>0</v>
          </cell>
          <cell r="KN261">
            <v>0</v>
          </cell>
          <cell r="KO261">
            <v>0</v>
          </cell>
          <cell r="KP261">
            <v>0</v>
          </cell>
          <cell r="KQ261">
            <v>0</v>
          </cell>
          <cell r="KR261">
            <v>0</v>
          </cell>
          <cell r="KS261">
            <v>0</v>
          </cell>
          <cell r="KV261">
            <v>1</v>
          </cell>
          <cell r="KW261">
            <v>0</v>
          </cell>
          <cell r="KX261">
            <v>0</v>
          </cell>
          <cell r="KY261">
            <v>0</v>
          </cell>
          <cell r="KZ261">
            <v>0</v>
          </cell>
          <cell r="LA261">
            <v>0</v>
          </cell>
          <cell r="LD261">
            <v>0</v>
          </cell>
          <cell r="LE261">
            <v>0</v>
          </cell>
          <cell r="LG261">
            <v>0</v>
          </cell>
          <cell r="LH261">
            <v>1</v>
          </cell>
          <cell r="LI261">
            <v>0</v>
          </cell>
          <cell r="LJ261">
            <v>0</v>
          </cell>
          <cell r="LK261">
            <v>0</v>
          </cell>
          <cell r="LL261">
            <v>0</v>
          </cell>
          <cell r="LM261">
            <v>0</v>
          </cell>
          <cell r="LN261">
            <v>0</v>
          </cell>
          <cell r="LQ261">
            <v>0</v>
          </cell>
          <cell r="LR261">
            <v>0</v>
          </cell>
          <cell r="LS261">
            <v>0</v>
          </cell>
          <cell r="LT261">
            <v>0</v>
          </cell>
          <cell r="LU261">
            <v>0</v>
          </cell>
          <cell r="LV261">
            <v>0</v>
          </cell>
          <cell r="LW261">
            <v>1</v>
          </cell>
          <cell r="LX261">
            <v>1</v>
          </cell>
          <cell r="LY261">
            <v>0</v>
          </cell>
          <cell r="LZ261">
            <v>0</v>
          </cell>
          <cell r="MA261">
            <v>0</v>
          </cell>
          <cell r="MB261">
            <v>0</v>
          </cell>
          <cell r="MC261">
            <v>0</v>
          </cell>
          <cell r="MD261">
            <v>0</v>
          </cell>
          <cell r="MG261">
            <v>0</v>
          </cell>
          <cell r="MH261">
            <v>0</v>
          </cell>
          <cell r="MI261">
            <v>0</v>
          </cell>
          <cell r="MJ261">
            <v>0</v>
          </cell>
          <cell r="MK261">
            <v>0</v>
          </cell>
          <cell r="ML261">
            <v>0</v>
          </cell>
          <cell r="MM261">
            <v>0</v>
          </cell>
          <cell r="MN261">
            <v>0</v>
          </cell>
          <cell r="MO261">
            <v>1</v>
          </cell>
          <cell r="MP261">
            <v>0</v>
          </cell>
          <cell r="MQ261">
            <v>0</v>
          </cell>
          <cell r="MR261">
            <v>0</v>
          </cell>
          <cell r="MS261">
            <v>0</v>
          </cell>
          <cell r="MT261">
            <v>0</v>
          </cell>
          <cell r="MU261">
            <v>0</v>
          </cell>
          <cell r="NH261">
            <v>1</v>
          </cell>
          <cell r="NN261">
            <v>3.3</v>
          </cell>
          <cell r="QR261">
            <v>16</v>
          </cell>
          <cell r="QS261">
            <v>9</v>
          </cell>
        </row>
        <row r="262">
          <cell r="F262" t="str">
            <v>Oui</v>
          </cell>
          <cell r="I262">
            <v>0</v>
          </cell>
          <cell r="AM262">
            <v>45200</v>
          </cell>
          <cell r="AN262" t="str">
            <v>Oui</v>
          </cell>
          <cell r="AQ262" t="str">
            <v>Déplacé interne</v>
          </cell>
          <cell r="BE262">
            <v>0</v>
          </cell>
          <cell r="BF262">
            <v>0</v>
          </cell>
          <cell r="BH262">
            <v>1</v>
          </cell>
          <cell r="BI262">
            <v>1</v>
          </cell>
          <cell r="BK262">
            <v>1</v>
          </cell>
          <cell r="BL262">
            <v>0</v>
          </cell>
          <cell r="BN262">
            <v>1</v>
          </cell>
          <cell r="BO262">
            <v>1</v>
          </cell>
          <cell r="BQ262">
            <v>0</v>
          </cell>
          <cell r="BR262">
            <v>0</v>
          </cell>
          <cell r="CC262">
            <v>5</v>
          </cell>
          <cell r="CF262">
            <v>5</v>
          </cell>
          <cell r="DE262" t="str">
            <v>Petit commerce (y compris vente de braises/charbon, etc.)</v>
          </cell>
          <cell r="DG262" t="str">
            <v>Non</v>
          </cell>
          <cell r="DI262" t="str">
            <v>Oui</v>
          </cell>
          <cell r="DL262" t="str">
            <v>Non</v>
          </cell>
          <cell r="DO262">
            <v>0</v>
          </cell>
          <cell r="DP262">
            <v>0</v>
          </cell>
          <cell r="DQ262">
            <v>0</v>
          </cell>
          <cell r="DR262">
            <v>0</v>
          </cell>
          <cell r="DS262">
            <v>0</v>
          </cell>
          <cell r="DT262">
            <v>0</v>
          </cell>
          <cell r="DU262">
            <v>0</v>
          </cell>
          <cell r="DV262">
            <v>1</v>
          </cell>
          <cell r="DW262">
            <v>0</v>
          </cell>
          <cell r="DX262">
            <v>0</v>
          </cell>
          <cell r="DY262">
            <v>0</v>
          </cell>
          <cell r="DZ262">
            <v>0</v>
          </cell>
          <cell r="EA262">
            <v>0</v>
          </cell>
          <cell r="EB262">
            <v>0</v>
          </cell>
          <cell r="EC262">
            <v>0</v>
          </cell>
          <cell r="ED262">
            <v>0</v>
          </cell>
          <cell r="EF262">
            <v>0</v>
          </cell>
          <cell r="EI262">
            <v>1</v>
          </cell>
          <cell r="EJ262">
            <v>1</v>
          </cell>
          <cell r="EK262">
            <v>1</v>
          </cell>
          <cell r="EL262">
            <v>1</v>
          </cell>
          <cell r="FP262" t="str">
            <v>En famille d'accueil</v>
          </cell>
          <cell r="FR262" t="str">
            <v>Maison (construction durable)</v>
          </cell>
          <cell r="FU262" t="str">
            <v>Oui</v>
          </cell>
          <cell r="GE262" t="str">
            <v>Non</v>
          </cell>
          <cell r="GH262" t="str">
            <v>Eau de surface (p.ex. rivière, barrage, lac, mare, courant, canal, système d’irrigation, etc.)</v>
          </cell>
          <cell r="GK262" t="str">
            <v>Oui</v>
          </cell>
          <cell r="GL262" t="str">
            <v>Oui</v>
          </cell>
          <cell r="GM262" t="str">
            <v>Oui</v>
          </cell>
          <cell r="GN262" t="str">
            <v>Non</v>
          </cell>
          <cell r="GO262" t="str">
            <v>Moins de 30 minutes</v>
          </cell>
          <cell r="GQ262">
            <v>0</v>
          </cell>
          <cell r="GR262">
            <v>0</v>
          </cell>
          <cell r="GS262">
            <v>0</v>
          </cell>
          <cell r="GT262">
            <v>0</v>
          </cell>
          <cell r="GU262">
            <v>0</v>
          </cell>
          <cell r="GV262">
            <v>0</v>
          </cell>
          <cell r="GW262">
            <v>0</v>
          </cell>
          <cell r="GX262">
            <v>0</v>
          </cell>
          <cell r="GY262">
            <v>1</v>
          </cell>
          <cell r="GZ262">
            <v>0</v>
          </cell>
          <cell r="HA262">
            <v>0</v>
          </cell>
          <cell r="HB262">
            <v>0</v>
          </cell>
          <cell r="HM262" t="str">
            <v>Oui, eau seulement</v>
          </cell>
          <cell r="HO262" t="str">
            <v>Pas d'installation sanitaire/défécation à l'air libre</v>
          </cell>
          <cell r="HU262" t="str">
            <v>Structure de santé (centre, clinique, hôpital, etc.)</v>
          </cell>
          <cell r="HW262" t="str">
            <v>Structure de santé (centre, clinique, hôpital, etc.)</v>
          </cell>
          <cell r="HY262" t="str">
            <v>Moins de 1 heure</v>
          </cell>
          <cell r="HZ262" t="str">
            <v>Non</v>
          </cell>
          <cell r="IB262" t="str">
            <v>Non</v>
          </cell>
          <cell r="IC262" t="str">
            <v>Non</v>
          </cell>
          <cell r="ID262" t="str">
            <v>Non</v>
          </cell>
          <cell r="IG262" t="str">
            <v>Non</v>
          </cell>
          <cell r="II262" t="str">
            <v>Non</v>
          </cell>
          <cell r="IO262">
            <v>0</v>
          </cell>
          <cell r="IP262">
            <v>0</v>
          </cell>
          <cell r="IQ262">
            <v>0</v>
          </cell>
          <cell r="IR262">
            <v>0</v>
          </cell>
          <cell r="IS262">
            <v>0</v>
          </cell>
          <cell r="IT262">
            <v>1</v>
          </cell>
          <cell r="IU262">
            <v>0</v>
          </cell>
          <cell r="IW262">
            <v>1</v>
          </cell>
          <cell r="IX262">
            <v>0</v>
          </cell>
          <cell r="IY262">
            <v>0</v>
          </cell>
          <cell r="IZ262">
            <v>0</v>
          </cell>
          <cell r="JA262">
            <v>0</v>
          </cell>
          <cell r="JB262">
            <v>0</v>
          </cell>
          <cell r="JC262">
            <v>0</v>
          </cell>
          <cell r="JE262">
            <v>0</v>
          </cell>
          <cell r="JF262">
            <v>0</v>
          </cell>
          <cell r="JG262">
            <v>1</v>
          </cell>
          <cell r="JH262">
            <v>0</v>
          </cell>
          <cell r="JI262">
            <v>0</v>
          </cell>
          <cell r="JJ262">
            <v>0</v>
          </cell>
          <cell r="JK262">
            <v>0</v>
          </cell>
          <cell r="JL262">
            <v>0</v>
          </cell>
          <cell r="JO262" t="str">
            <v>Moins de 1 heure</v>
          </cell>
          <cell r="JP262" t="str">
            <v>Non</v>
          </cell>
          <cell r="JS262" t="str">
            <v>Aucun</v>
          </cell>
          <cell r="JU262" t="str">
            <v>Aucun</v>
          </cell>
          <cell r="JZ262" t="str">
            <v>Enfant est perturbé (stress, trauma)</v>
          </cell>
          <cell r="KD262">
            <v>1</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V262">
            <v>1</v>
          </cell>
          <cell r="KW262">
            <v>0</v>
          </cell>
          <cell r="KX262">
            <v>0</v>
          </cell>
          <cell r="KY262">
            <v>0</v>
          </cell>
          <cell r="KZ262">
            <v>0</v>
          </cell>
          <cell r="LA262">
            <v>0</v>
          </cell>
          <cell r="LD262">
            <v>0</v>
          </cell>
          <cell r="LE262">
            <v>0</v>
          </cell>
          <cell r="LG262">
            <v>0</v>
          </cell>
          <cell r="LH262">
            <v>1</v>
          </cell>
          <cell r="LI262">
            <v>0</v>
          </cell>
          <cell r="LJ262">
            <v>0</v>
          </cell>
          <cell r="LK262">
            <v>0</v>
          </cell>
          <cell r="LL262">
            <v>0</v>
          </cell>
          <cell r="LM262">
            <v>0</v>
          </cell>
          <cell r="LN262">
            <v>0</v>
          </cell>
          <cell r="LQ262">
            <v>0</v>
          </cell>
          <cell r="LR262">
            <v>0</v>
          </cell>
          <cell r="LS262">
            <v>0</v>
          </cell>
          <cell r="LT262">
            <v>0</v>
          </cell>
          <cell r="LU262">
            <v>0</v>
          </cell>
          <cell r="LV262">
            <v>0</v>
          </cell>
          <cell r="LW262">
            <v>0</v>
          </cell>
          <cell r="LX262">
            <v>1</v>
          </cell>
          <cell r="LY262">
            <v>0</v>
          </cell>
          <cell r="LZ262">
            <v>0</v>
          </cell>
          <cell r="MA262">
            <v>0</v>
          </cell>
          <cell r="MB262">
            <v>0</v>
          </cell>
          <cell r="MC262">
            <v>0</v>
          </cell>
          <cell r="MD262">
            <v>0</v>
          </cell>
          <cell r="MG262">
            <v>0</v>
          </cell>
          <cell r="MH262">
            <v>0</v>
          </cell>
          <cell r="MI262">
            <v>0</v>
          </cell>
          <cell r="MJ262">
            <v>0</v>
          </cell>
          <cell r="MK262">
            <v>0</v>
          </cell>
          <cell r="ML262">
            <v>0</v>
          </cell>
          <cell r="MM262">
            <v>0</v>
          </cell>
          <cell r="MN262">
            <v>1</v>
          </cell>
          <cell r="MO262">
            <v>0</v>
          </cell>
          <cell r="MP262">
            <v>0</v>
          </cell>
          <cell r="MQ262">
            <v>0</v>
          </cell>
          <cell r="MR262">
            <v>0</v>
          </cell>
          <cell r="MS262">
            <v>0</v>
          </cell>
          <cell r="MT262">
            <v>0</v>
          </cell>
          <cell r="MU262">
            <v>0</v>
          </cell>
          <cell r="NH262">
            <v>1</v>
          </cell>
          <cell r="NN262">
            <v>4.3</v>
          </cell>
          <cell r="QR262">
            <v>19</v>
          </cell>
          <cell r="QS262">
            <v>9</v>
          </cell>
        </row>
        <row r="263">
          <cell r="F263" t="str">
            <v>Oui</v>
          </cell>
          <cell r="I263">
            <v>0</v>
          </cell>
          <cell r="AM263">
            <v>45200</v>
          </cell>
          <cell r="AN263" t="str">
            <v>Oui</v>
          </cell>
          <cell r="AQ263" t="str">
            <v>Déplacé interne</v>
          </cell>
          <cell r="BE263">
            <v>0</v>
          </cell>
          <cell r="BF263">
            <v>0</v>
          </cell>
          <cell r="BH263">
            <v>0</v>
          </cell>
          <cell r="BI263">
            <v>1</v>
          </cell>
          <cell r="BK263">
            <v>1</v>
          </cell>
          <cell r="BL263">
            <v>1</v>
          </cell>
          <cell r="BN263">
            <v>1</v>
          </cell>
          <cell r="BO263">
            <v>1</v>
          </cell>
          <cell r="BQ263">
            <v>0</v>
          </cell>
          <cell r="BR263">
            <v>0</v>
          </cell>
          <cell r="CC263">
            <v>5</v>
          </cell>
          <cell r="CF263">
            <v>5</v>
          </cell>
          <cell r="DE263" t="str">
            <v>Travail journalier</v>
          </cell>
          <cell r="DG263" t="str">
            <v>Non</v>
          </cell>
          <cell r="DI263" t="str">
            <v>Non</v>
          </cell>
          <cell r="DJ263" t="str">
            <v>Les produits sur le marché sont trop chers pour le ménage</v>
          </cell>
          <cell r="DL263" t="str">
            <v>Non</v>
          </cell>
          <cell r="DO263">
            <v>0</v>
          </cell>
          <cell r="DP263">
            <v>0</v>
          </cell>
          <cell r="DQ263">
            <v>0</v>
          </cell>
          <cell r="DR263">
            <v>0</v>
          </cell>
          <cell r="DS263">
            <v>1</v>
          </cell>
          <cell r="DT263">
            <v>0</v>
          </cell>
          <cell r="DU263">
            <v>0</v>
          </cell>
          <cell r="DV263">
            <v>0</v>
          </cell>
          <cell r="DW263">
            <v>0</v>
          </cell>
          <cell r="DX263">
            <v>0</v>
          </cell>
          <cell r="DY263">
            <v>0</v>
          </cell>
          <cell r="DZ263">
            <v>0</v>
          </cell>
          <cell r="EA263">
            <v>0</v>
          </cell>
          <cell r="EB263">
            <v>0</v>
          </cell>
          <cell r="EC263">
            <v>0</v>
          </cell>
          <cell r="ED263">
            <v>0</v>
          </cell>
          <cell r="EF263">
            <v>0</v>
          </cell>
          <cell r="EI263">
            <v>1</v>
          </cell>
          <cell r="EJ263">
            <v>1</v>
          </cell>
          <cell r="EK263">
            <v>1</v>
          </cell>
          <cell r="EL263">
            <v>1</v>
          </cell>
          <cell r="FP263" t="str">
            <v>En famille d'accueil</v>
          </cell>
          <cell r="FR263" t="str">
            <v>Maison (construction durable)</v>
          </cell>
          <cell r="FU263" t="str">
            <v>Oui</v>
          </cell>
          <cell r="GE263" t="str">
            <v>Non</v>
          </cell>
          <cell r="GH263" t="str">
            <v>Eau de surface (p.ex. rivière, barrage, lac, mare, courant, canal, système d’irrigation, etc.)</v>
          </cell>
          <cell r="GK263" t="str">
            <v>Oui</v>
          </cell>
          <cell r="GL263" t="str">
            <v>Oui</v>
          </cell>
          <cell r="GM263" t="str">
            <v>Oui</v>
          </cell>
          <cell r="GN263" t="str">
            <v>Non</v>
          </cell>
          <cell r="GO263" t="str">
            <v>Moins de 30 minutes</v>
          </cell>
          <cell r="GQ263">
            <v>0</v>
          </cell>
          <cell r="GR263">
            <v>0</v>
          </cell>
          <cell r="GS263">
            <v>0</v>
          </cell>
          <cell r="GT263">
            <v>0</v>
          </cell>
          <cell r="GU263">
            <v>0</v>
          </cell>
          <cell r="GV263">
            <v>0</v>
          </cell>
          <cell r="GW263">
            <v>0</v>
          </cell>
          <cell r="GX263">
            <v>0</v>
          </cell>
          <cell r="GY263">
            <v>1</v>
          </cell>
          <cell r="GZ263">
            <v>0</v>
          </cell>
          <cell r="HA263">
            <v>0</v>
          </cell>
          <cell r="HB263">
            <v>0</v>
          </cell>
          <cell r="HM263" t="str">
            <v>Oui, eau seulement</v>
          </cell>
          <cell r="HO263" t="str">
            <v>Pas d'installation sanitaire/défécation à l'air libre</v>
          </cell>
          <cell r="HU263" t="str">
            <v>Structure de santé (centre, clinique, hôpital, etc.)</v>
          </cell>
          <cell r="HW263" t="str">
            <v>Structure de santé (centre, clinique, hôpital, etc.)</v>
          </cell>
          <cell r="HY263" t="str">
            <v>Entre 1 heure et 2 heures</v>
          </cell>
          <cell r="HZ263" t="str">
            <v>Non</v>
          </cell>
          <cell r="IB263" t="str">
            <v>Non</v>
          </cell>
          <cell r="IC263" t="str">
            <v>Non</v>
          </cell>
          <cell r="ID263" t="str">
            <v>Non</v>
          </cell>
          <cell r="IG263" t="str">
            <v>Non</v>
          </cell>
          <cell r="II263" t="str">
            <v>Non</v>
          </cell>
          <cell r="IO263">
            <v>0</v>
          </cell>
          <cell r="IP263">
            <v>0</v>
          </cell>
          <cell r="IQ263">
            <v>0</v>
          </cell>
          <cell r="IR263">
            <v>0</v>
          </cell>
          <cell r="IS263">
            <v>0</v>
          </cell>
          <cell r="IT263">
            <v>1</v>
          </cell>
          <cell r="IU263">
            <v>0</v>
          </cell>
          <cell r="IW263">
            <v>1</v>
          </cell>
          <cell r="IX263">
            <v>0</v>
          </cell>
          <cell r="IY263">
            <v>0</v>
          </cell>
          <cell r="IZ263">
            <v>0</v>
          </cell>
          <cell r="JA263">
            <v>0</v>
          </cell>
          <cell r="JB263">
            <v>0</v>
          </cell>
          <cell r="JC263">
            <v>0</v>
          </cell>
          <cell r="JE263">
            <v>0</v>
          </cell>
          <cell r="JF263">
            <v>0</v>
          </cell>
          <cell r="JG263">
            <v>1</v>
          </cell>
          <cell r="JH263">
            <v>0</v>
          </cell>
          <cell r="JI263">
            <v>0</v>
          </cell>
          <cell r="JJ263">
            <v>0</v>
          </cell>
          <cell r="JK263">
            <v>0</v>
          </cell>
          <cell r="JL263">
            <v>0</v>
          </cell>
          <cell r="JO263" t="str">
            <v>Moins de 1 heure</v>
          </cell>
          <cell r="JP263" t="str">
            <v>Non</v>
          </cell>
          <cell r="JS263" t="str">
            <v>Aucun</v>
          </cell>
          <cell r="JT263" t="str">
            <v>Aucune</v>
          </cell>
          <cell r="JU263" t="str">
            <v>Aucun</v>
          </cell>
          <cell r="JV263" t="str">
            <v>Aucune</v>
          </cell>
          <cell r="JZ263" t="str">
            <v>Enfant a peur d’aller à l’école</v>
          </cell>
          <cell r="KD263">
            <v>1</v>
          </cell>
          <cell r="KE263">
            <v>0</v>
          </cell>
          <cell r="KF263">
            <v>0</v>
          </cell>
          <cell r="KG263">
            <v>0</v>
          </cell>
          <cell r="KH263">
            <v>0</v>
          </cell>
          <cell r="KI263">
            <v>0</v>
          </cell>
          <cell r="KJ263">
            <v>0</v>
          </cell>
          <cell r="KK263">
            <v>0</v>
          </cell>
          <cell r="KL263">
            <v>0</v>
          </cell>
          <cell r="KM263">
            <v>0</v>
          </cell>
          <cell r="KN263">
            <v>0</v>
          </cell>
          <cell r="KO263">
            <v>0</v>
          </cell>
          <cell r="KP263">
            <v>0</v>
          </cell>
          <cell r="KQ263">
            <v>0</v>
          </cell>
          <cell r="KR263">
            <v>0</v>
          </cell>
          <cell r="KS263">
            <v>0</v>
          </cell>
          <cell r="KV263">
            <v>1</v>
          </cell>
          <cell r="KW263">
            <v>0</v>
          </cell>
          <cell r="KX263">
            <v>0</v>
          </cell>
          <cell r="KY263">
            <v>0</v>
          </cell>
          <cell r="KZ263">
            <v>0</v>
          </cell>
          <cell r="LA263">
            <v>0</v>
          </cell>
          <cell r="LD263">
            <v>0</v>
          </cell>
          <cell r="LE263">
            <v>0</v>
          </cell>
          <cell r="LG263">
            <v>0</v>
          </cell>
          <cell r="LH263">
            <v>1</v>
          </cell>
          <cell r="LI263">
            <v>0</v>
          </cell>
          <cell r="LJ263">
            <v>0</v>
          </cell>
          <cell r="LK263">
            <v>0</v>
          </cell>
          <cell r="LL263">
            <v>0</v>
          </cell>
          <cell r="LM263">
            <v>0</v>
          </cell>
          <cell r="LN263">
            <v>0</v>
          </cell>
          <cell r="LQ263">
            <v>0</v>
          </cell>
          <cell r="LR263">
            <v>0</v>
          </cell>
          <cell r="LS263">
            <v>0</v>
          </cell>
          <cell r="LT263">
            <v>0</v>
          </cell>
          <cell r="LU263">
            <v>0</v>
          </cell>
          <cell r="LV263">
            <v>0</v>
          </cell>
          <cell r="LW263">
            <v>1</v>
          </cell>
          <cell r="LX263">
            <v>0</v>
          </cell>
          <cell r="LY263">
            <v>0</v>
          </cell>
          <cell r="LZ263">
            <v>0</v>
          </cell>
          <cell r="MA263">
            <v>0</v>
          </cell>
          <cell r="MB263">
            <v>0</v>
          </cell>
          <cell r="MC263">
            <v>0</v>
          </cell>
          <cell r="MD263">
            <v>0</v>
          </cell>
          <cell r="MG263">
            <v>0</v>
          </cell>
          <cell r="MH263">
            <v>0</v>
          </cell>
          <cell r="MI263">
            <v>0</v>
          </cell>
          <cell r="MJ263">
            <v>0</v>
          </cell>
          <cell r="MK263">
            <v>0</v>
          </cell>
          <cell r="ML263">
            <v>0</v>
          </cell>
          <cell r="MM263">
            <v>0</v>
          </cell>
          <cell r="MN263">
            <v>1</v>
          </cell>
          <cell r="MO263">
            <v>0</v>
          </cell>
          <cell r="MP263">
            <v>0</v>
          </cell>
          <cell r="MQ263">
            <v>0</v>
          </cell>
          <cell r="MR263">
            <v>0</v>
          </cell>
          <cell r="MS263">
            <v>0</v>
          </cell>
          <cell r="MT263">
            <v>0</v>
          </cell>
          <cell r="MU263">
            <v>0</v>
          </cell>
          <cell r="NH263">
            <v>1</v>
          </cell>
          <cell r="NN263">
            <v>2.4</v>
          </cell>
          <cell r="QR263">
            <v>18</v>
          </cell>
          <cell r="QS263">
            <v>15</v>
          </cell>
        </row>
        <row r="264">
          <cell r="F264" t="str">
            <v>Oui</v>
          </cell>
          <cell r="I264">
            <v>0</v>
          </cell>
          <cell r="AM264">
            <v>45200</v>
          </cell>
          <cell r="AN264" t="str">
            <v>Oui</v>
          </cell>
          <cell r="AQ264" t="str">
            <v>Déplacé interne</v>
          </cell>
          <cell r="BE264">
            <v>0</v>
          </cell>
          <cell r="BF264">
            <v>0</v>
          </cell>
          <cell r="BH264">
            <v>0</v>
          </cell>
          <cell r="BI264">
            <v>3</v>
          </cell>
          <cell r="BK264">
            <v>1</v>
          </cell>
          <cell r="BL264">
            <v>2</v>
          </cell>
          <cell r="BN264">
            <v>1</v>
          </cell>
          <cell r="BO264">
            <v>1</v>
          </cell>
          <cell r="BQ264">
            <v>0</v>
          </cell>
          <cell r="BR264">
            <v>0</v>
          </cell>
          <cell r="CC264">
            <v>8</v>
          </cell>
          <cell r="CF264">
            <v>8</v>
          </cell>
          <cell r="DE264" t="str">
            <v>Travail journalier</v>
          </cell>
          <cell r="DG264" t="str">
            <v>Non</v>
          </cell>
          <cell r="DI264" t="str">
            <v>Oui</v>
          </cell>
          <cell r="DL264" t="str">
            <v>Non</v>
          </cell>
          <cell r="DO264">
            <v>0</v>
          </cell>
          <cell r="DP264">
            <v>0</v>
          </cell>
          <cell r="DQ264">
            <v>0</v>
          </cell>
          <cell r="DR264">
            <v>0</v>
          </cell>
          <cell r="DS264">
            <v>1</v>
          </cell>
          <cell r="DT264">
            <v>0</v>
          </cell>
          <cell r="DU264">
            <v>0</v>
          </cell>
          <cell r="DV264">
            <v>0</v>
          </cell>
          <cell r="DW264">
            <v>0</v>
          </cell>
          <cell r="DX264">
            <v>0</v>
          </cell>
          <cell r="DY264">
            <v>0</v>
          </cell>
          <cell r="DZ264">
            <v>0</v>
          </cell>
          <cell r="EA264">
            <v>0</v>
          </cell>
          <cell r="EB264">
            <v>0</v>
          </cell>
          <cell r="EC264">
            <v>0</v>
          </cell>
          <cell r="ED264">
            <v>0</v>
          </cell>
          <cell r="EF264">
            <v>0</v>
          </cell>
          <cell r="EI264">
            <v>1</v>
          </cell>
          <cell r="EJ264">
            <v>1</v>
          </cell>
          <cell r="EK264">
            <v>1</v>
          </cell>
          <cell r="EL264">
            <v>1</v>
          </cell>
          <cell r="FP264" t="str">
            <v>Dans un site spontané</v>
          </cell>
          <cell r="FR264" t="str">
            <v>Maison (construction non-durable délabrée)</v>
          </cell>
          <cell r="FU264" t="str">
            <v>Oui</v>
          </cell>
          <cell r="GE264" t="str">
            <v>Non</v>
          </cell>
          <cell r="GH264" t="str">
            <v>Eau de surface (p.ex. rivière, barrage, lac, mare, courant, canal, système d’irrigation, etc.)</v>
          </cell>
          <cell r="GK264" t="str">
            <v>Oui</v>
          </cell>
          <cell r="GL264" t="str">
            <v>Non</v>
          </cell>
          <cell r="GM264" t="str">
            <v>Non</v>
          </cell>
          <cell r="GN264" t="str">
            <v>Non</v>
          </cell>
          <cell r="GO264" t="str">
            <v>De 31 minutes à 2 heures</v>
          </cell>
          <cell r="GQ264">
            <v>0</v>
          </cell>
          <cell r="GR264">
            <v>0</v>
          </cell>
          <cell r="GS264">
            <v>0</v>
          </cell>
          <cell r="GT264">
            <v>0</v>
          </cell>
          <cell r="GU264">
            <v>0</v>
          </cell>
          <cell r="GV264">
            <v>0</v>
          </cell>
          <cell r="GW264">
            <v>0</v>
          </cell>
          <cell r="GX264">
            <v>0</v>
          </cell>
          <cell r="GY264">
            <v>1</v>
          </cell>
          <cell r="GZ264">
            <v>0</v>
          </cell>
          <cell r="HA264">
            <v>0</v>
          </cell>
          <cell r="HB264">
            <v>0</v>
          </cell>
          <cell r="HM264" t="str">
            <v>Non</v>
          </cell>
          <cell r="HO264" t="str">
            <v>Pas d'installation sanitaire/défécation à l'air libre</v>
          </cell>
          <cell r="HU264" t="str">
            <v>Structure de santé (centre, clinique, hôpital, etc.)</v>
          </cell>
          <cell r="HW264" t="str">
            <v>Structure de santé (centre, clinique, hôpital, etc.)</v>
          </cell>
          <cell r="HY264" t="str">
            <v>Moins de 1 heure</v>
          </cell>
          <cell r="HZ264" t="str">
            <v>Non</v>
          </cell>
          <cell r="IB264" t="str">
            <v>Non</v>
          </cell>
          <cell r="IC264" t="str">
            <v>Non</v>
          </cell>
          <cell r="ID264" t="str">
            <v>Non</v>
          </cell>
          <cell r="IG264" t="str">
            <v>Non</v>
          </cell>
          <cell r="II264" t="str">
            <v>Non</v>
          </cell>
          <cell r="IO264">
            <v>0</v>
          </cell>
          <cell r="IP264">
            <v>0</v>
          </cell>
          <cell r="IQ264">
            <v>0</v>
          </cell>
          <cell r="IR264">
            <v>0</v>
          </cell>
          <cell r="IS264">
            <v>0</v>
          </cell>
          <cell r="IT264">
            <v>1</v>
          </cell>
          <cell r="IU264">
            <v>0</v>
          </cell>
          <cell r="IW264">
            <v>1</v>
          </cell>
          <cell r="IX264">
            <v>0</v>
          </cell>
          <cell r="IY264">
            <v>0</v>
          </cell>
          <cell r="IZ264">
            <v>0</v>
          </cell>
          <cell r="JA264">
            <v>0</v>
          </cell>
          <cell r="JB264">
            <v>0</v>
          </cell>
          <cell r="JC264">
            <v>0</v>
          </cell>
          <cell r="JE264">
            <v>1</v>
          </cell>
          <cell r="JF264">
            <v>0</v>
          </cell>
          <cell r="JG264">
            <v>0</v>
          </cell>
          <cell r="JH264">
            <v>0</v>
          </cell>
          <cell r="JI264">
            <v>0</v>
          </cell>
          <cell r="JJ264">
            <v>0</v>
          </cell>
          <cell r="JK264">
            <v>0</v>
          </cell>
          <cell r="JL264">
            <v>0</v>
          </cell>
          <cell r="JO264" t="str">
            <v>Moins de 1 heure</v>
          </cell>
          <cell r="JP264" t="str">
            <v>Non</v>
          </cell>
          <cell r="JS264" t="str">
            <v>Aucun</v>
          </cell>
          <cell r="JT264" t="str">
            <v>Aucune</v>
          </cell>
          <cell r="JU264" t="str">
            <v>Aucun</v>
          </cell>
          <cell r="JV264" t="str">
            <v>Aucune</v>
          </cell>
          <cell r="JZ264" t="str">
            <v>Enfant est perturbé (stress, trauma)</v>
          </cell>
          <cell r="KD264">
            <v>1</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V264">
            <v>1</v>
          </cell>
          <cell r="KW264">
            <v>0</v>
          </cell>
          <cell r="KX264">
            <v>0</v>
          </cell>
          <cell r="KY264">
            <v>0</v>
          </cell>
          <cell r="KZ264">
            <v>0</v>
          </cell>
          <cell r="LA264">
            <v>0</v>
          </cell>
          <cell r="LD264">
            <v>0</v>
          </cell>
          <cell r="LE264">
            <v>0</v>
          </cell>
          <cell r="LG264">
            <v>0</v>
          </cell>
          <cell r="LH264">
            <v>1</v>
          </cell>
          <cell r="LI264">
            <v>0</v>
          </cell>
          <cell r="LJ264">
            <v>0</v>
          </cell>
          <cell r="LK264">
            <v>0</v>
          </cell>
          <cell r="LL264">
            <v>0</v>
          </cell>
          <cell r="LM264">
            <v>0</v>
          </cell>
          <cell r="LN264">
            <v>0</v>
          </cell>
          <cell r="LQ264">
            <v>0</v>
          </cell>
          <cell r="LR264">
            <v>0</v>
          </cell>
          <cell r="LS264">
            <v>0</v>
          </cell>
          <cell r="LT264">
            <v>0</v>
          </cell>
          <cell r="LU264">
            <v>0</v>
          </cell>
          <cell r="LV264">
            <v>0</v>
          </cell>
          <cell r="LW264">
            <v>0</v>
          </cell>
          <cell r="LX264">
            <v>1</v>
          </cell>
          <cell r="LY264">
            <v>0</v>
          </cell>
          <cell r="LZ264">
            <v>0</v>
          </cell>
          <cell r="MA264">
            <v>0</v>
          </cell>
          <cell r="MB264">
            <v>0</v>
          </cell>
          <cell r="MC264">
            <v>0</v>
          </cell>
          <cell r="MD264">
            <v>0</v>
          </cell>
          <cell r="MG264">
            <v>0</v>
          </cell>
          <cell r="MH264">
            <v>0</v>
          </cell>
          <cell r="MI264">
            <v>0</v>
          </cell>
          <cell r="MJ264">
            <v>0</v>
          </cell>
          <cell r="MK264">
            <v>0</v>
          </cell>
          <cell r="ML264">
            <v>0</v>
          </cell>
          <cell r="MM264">
            <v>0</v>
          </cell>
          <cell r="MN264">
            <v>0</v>
          </cell>
          <cell r="MO264">
            <v>1</v>
          </cell>
          <cell r="MP264">
            <v>0</v>
          </cell>
          <cell r="MQ264">
            <v>0</v>
          </cell>
          <cell r="MR264">
            <v>0</v>
          </cell>
          <cell r="MS264">
            <v>0</v>
          </cell>
          <cell r="MT264">
            <v>0</v>
          </cell>
          <cell r="MU264">
            <v>0</v>
          </cell>
          <cell r="NH264">
            <v>1</v>
          </cell>
          <cell r="NN264">
            <v>4.4000000000000004</v>
          </cell>
          <cell r="QR264">
            <v>12</v>
          </cell>
          <cell r="QS264">
            <v>15</v>
          </cell>
        </row>
        <row r="265">
          <cell r="F265" t="str">
            <v>Oui</v>
          </cell>
          <cell r="I265">
            <v>0</v>
          </cell>
          <cell r="AM265">
            <v>45200</v>
          </cell>
          <cell r="AN265" t="str">
            <v>Oui</v>
          </cell>
          <cell r="AQ265" t="str">
            <v>Déplacé interne</v>
          </cell>
          <cell r="BE265">
            <v>0</v>
          </cell>
          <cell r="BF265">
            <v>0</v>
          </cell>
          <cell r="BH265">
            <v>1</v>
          </cell>
          <cell r="BI265">
            <v>1</v>
          </cell>
          <cell r="BK265">
            <v>3</v>
          </cell>
          <cell r="BL265">
            <v>0</v>
          </cell>
          <cell r="BN265">
            <v>1</v>
          </cell>
          <cell r="BO265">
            <v>1</v>
          </cell>
          <cell r="BQ265">
            <v>0</v>
          </cell>
          <cell r="BR265">
            <v>0</v>
          </cell>
          <cell r="CC265">
            <v>7</v>
          </cell>
          <cell r="CF265">
            <v>7</v>
          </cell>
          <cell r="DE265" t="str">
            <v>Travail journalier</v>
          </cell>
          <cell r="DG265" t="str">
            <v>Non</v>
          </cell>
          <cell r="DI265" t="str">
            <v>Non</v>
          </cell>
          <cell r="DJ265" t="str">
            <v>Les produits sur le marché sont trop chers pour le ménage</v>
          </cell>
          <cell r="DL265" t="str">
            <v>Non</v>
          </cell>
          <cell r="DO265">
            <v>0</v>
          </cell>
          <cell r="DP265">
            <v>0</v>
          </cell>
          <cell r="DQ265">
            <v>0</v>
          </cell>
          <cell r="DR265">
            <v>0</v>
          </cell>
          <cell r="DS265">
            <v>1</v>
          </cell>
          <cell r="DT265">
            <v>0</v>
          </cell>
          <cell r="DU265">
            <v>0</v>
          </cell>
          <cell r="DV265">
            <v>0</v>
          </cell>
          <cell r="DW265">
            <v>0</v>
          </cell>
          <cell r="DX265">
            <v>0</v>
          </cell>
          <cell r="DY265">
            <v>0</v>
          </cell>
          <cell r="DZ265">
            <v>0</v>
          </cell>
          <cell r="EA265">
            <v>0</v>
          </cell>
          <cell r="EB265">
            <v>0</v>
          </cell>
          <cell r="EC265">
            <v>0</v>
          </cell>
          <cell r="ED265">
            <v>0</v>
          </cell>
          <cell r="EF265">
            <v>0</v>
          </cell>
          <cell r="EI265">
            <v>1</v>
          </cell>
          <cell r="EJ265">
            <v>1</v>
          </cell>
          <cell r="EK265">
            <v>1</v>
          </cell>
          <cell r="EL265">
            <v>1</v>
          </cell>
          <cell r="FP265" t="str">
            <v>Locataire (habite seul sur une parcelle qu'il loue)</v>
          </cell>
          <cell r="FR265" t="str">
            <v>Maison (construction non-durable délabrée)</v>
          </cell>
          <cell r="FU265" t="str">
            <v>Oui</v>
          </cell>
          <cell r="GE265" t="str">
            <v>Non</v>
          </cell>
          <cell r="GH265" t="str">
            <v>Eau de surface (p.ex. rivière, barrage, lac, mare, courant, canal, système d’irrigation, etc.)</v>
          </cell>
          <cell r="GK265" t="str">
            <v>Oui</v>
          </cell>
          <cell r="GL265" t="str">
            <v>Oui</v>
          </cell>
          <cell r="GM265" t="str">
            <v>Non</v>
          </cell>
          <cell r="GN265" t="str">
            <v>Non</v>
          </cell>
          <cell r="GO265" t="str">
            <v>Moins de 30 minutes</v>
          </cell>
          <cell r="GQ265">
            <v>0</v>
          </cell>
          <cell r="GR265">
            <v>0</v>
          </cell>
          <cell r="GS265">
            <v>0</v>
          </cell>
          <cell r="GT265">
            <v>0</v>
          </cell>
          <cell r="GU265">
            <v>0</v>
          </cell>
          <cell r="GV265">
            <v>0</v>
          </cell>
          <cell r="GW265">
            <v>0</v>
          </cell>
          <cell r="GX265">
            <v>0</v>
          </cell>
          <cell r="GY265">
            <v>1</v>
          </cell>
          <cell r="GZ265">
            <v>0</v>
          </cell>
          <cell r="HA265">
            <v>0</v>
          </cell>
          <cell r="HB265">
            <v>0</v>
          </cell>
          <cell r="HM265" t="str">
            <v>Oui, eau seulement</v>
          </cell>
          <cell r="HO265" t="str">
            <v>Pas d'installation sanitaire/défécation à l'air libre</v>
          </cell>
          <cell r="HU265" t="str">
            <v>Structure de santé (centre, clinique, hôpital, etc.)</v>
          </cell>
          <cell r="HW265" t="str">
            <v>Structure de santé (centre, clinique, hôpital, etc.)</v>
          </cell>
          <cell r="HY265" t="str">
            <v>Entre 1 heure et 2 heures</v>
          </cell>
          <cell r="HZ265" t="str">
            <v>Non</v>
          </cell>
          <cell r="IB265" t="str">
            <v>Non</v>
          </cell>
          <cell r="IC265" t="str">
            <v>Oui</v>
          </cell>
          <cell r="ID265" t="str">
            <v>Oui</v>
          </cell>
          <cell r="IG265" t="str">
            <v>Non</v>
          </cell>
          <cell r="II265" t="str">
            <v>Non</v>
          </cell>
          <cell r="IO265">
            <v>1</v>
          </cell>
          <cell r="IP265">
            <v>0</v>
          </cell>
          <cell r="IQ265">
            <v>0</v>
          </cell>
          <cell r="IR265">
            <v>0</v>
          </cell>
          <cell r="IS265">
            <v>0</v>
          </cell>
          <cell r="IT265">
            <v>0</v>
          </cell>
          <cell r="IU265">
            <v>0</v>
          </cell>
          <cell r="IW265">
            <v>1</v>
          </cell>
          <cell r="IX265">
            <v>0</v>
          </cell>
          <cell r="IY265">
            <v>0</v>
          </cell>
          <cell r="IZ265">
            <v>0</v>
          </cell>
          <cell r="JA265">
            <v>0</v>
          </cell>
          <cell r="JB265">
            <v>0</v>
          </cell>
          <cell r="JC265">
            <v>0</v>
          </cell>
          <cell r="JE265">
            <v>1</v>
          </cell>
          <cell r="JF265">
            <v>0</v>
          </cell>
          <cell r="JG265">
            <v>0</v>
          </cell>
          <cell r="JH265">
            <v>0</v>
          </cell>
          <cell r="JI265">
            <v>0</v>
          </cell>
          <cell r="JJ265">
            <v>0</v>
          </cell>
          <cell r="JK265">
            <v>0</v>
          </cell>
          <cell r="JL265">
            <v>0</v>
          </cell>
          <cell r="JO265" t="str">
            <v>Au moins une heure</v>
          </cell>
          <cell r="JP265" t="str">
            <v>Non</v>
          </cell>
          <cell r="JS265" t="str">
            <v>Aucun</v>
          </cell>
          <cell r="JU265" t="str">
            <v>Aucun</v>
          </cell>
          <cell r="JZ265" t="str">
            <v>Enfant a peur d’aller à l’école</v>
          </cell>
          <cell r="KD265">
            <v>1</v>
          </cell>
          <cell r="KE265">
            <v>0</v>
          </cell>
          <cell r="KF265">
            <v>0</v>
          </cell>
          <cell r="KG265">
            <v>0</v>
          </cell>
          <cell r="KH265">
            <v>0</v>
          </cell>
          <cell r="KI265">
            <v>0</v>
          </cell>
          <cell r="KJ265">
            <v>0</v>
          </cell>
          <cell r="KK265">
            <v>0</v>
          </cell>
          <cell r="KL265">
            <v>0</v>
          </cell>
          <cell r="KM265">
            <v>0</v>
          </cell>
          <cell r="KN265">
            <v>0</v>
          </cell>
          <cell r="KO265">
            <v>0</v>
          </cell>
          <cell r="KP265">
            <v>0</v>
          </cell>
          <cell r="KQ265">
            <v>0</v>
          </cell>
          <cell r="KR265">
            <v>0</v>
          </cell>
          <cell r="KS265">
            <v>0</v>
          </cell>
          <cell r="KV265">
            <v>1</v>
          </cell>
          <cell r="KW265">
            <v>0</v>
          </cell>
          <cell r="KX265">
            <v>0</v>
          </cell>
          <cell r="KY265">
            <v>0</v>
          </cell>
          <cell r="KZ265">
            <v>0</v>
          </cell>
          <cell r="LA265">
            <v>0</v>
          </cell>
          <cell r="LD265">
            <v>0</v>
          </cell>
          <cell r="LE265">
            <v>0</v>
          </cell>
          <cell r="LG265">
            <v>0</v>
          </cell>
          <cell r="LH265">
            <v>1</v>
          </cell>
          <cell r="LI265">
            <v>0</v>
          </cell>
          <cell r="LJ265">
            <v>0</v>
          </cell>
          <cell r="LK265">
            <v>0</v>
          </cell>
          <cell r="LL265">
            <v>0</v>
          </cell>
          <cell r="LM265">
            <v>0</v>
          </cell>
          <cell r="LN265">
            <v>0</v>
          </cell>
          <cell r="LQ265">
            <v>0</v>
          </cell>
          <cell r="LR265">
            <v>0</v>
          </cell>
          <cell r="LS265">
            <v>0</v>
          </cell>
          <cell r="LT265">
            <v>0</v>
          </cell>
          <cell r="LU265">
            <v>0</v>
          </cell>
          <cell r="LV265">
            <v>0</v>
          </cell>
          <cell r="LW265">
            <v>0</v>
          </cell>
          <cell r="LX265">
            <v>1</v>
          </cell>
          <cell r="LY265">
            <v>0</v>
          </cell>
          <cell r="LZ265">
            <v>0</v>
          </cell>
          <cell r="MA265">
            <v>0</v>
          </cell>
          <cell r="MB265">
            <v>0</v>
          </cell>
          <cell r="MC265">
            <v>0</v>
          </cell>
          <cell r="MD265">
            <v>0</v>
          </cell>
          <cell r="MG265">
            <v>0</v>
          </cell>
          <cell r="MH265">
            <v>0</v>
          </cell>
          <cell r="MI265">
            <v>0</v>
          </cell>
          <cell r="MJ265">
            <v>0</v>
          </cell>
          <cell r="MK265">
            <v>0</v>
          </cell>
          <cell r="ML265">
            <v>0</v>
          </cell>
          <cell r="MM265">
            <v>0</v>
          </cell>
          <cell r="MN265">
            <v>0</v>
          </cell>
          <cell r="MO265">
            <v>1</v>
          </cell>
          <cell r="MP265">
            <v>0</v>
          </cell>
          <cell r="MQ265">
            <v>0</v>
          </cell>
          <cell r="MR265">
            <v>0</v>
          </cell>
          <cell r="MS265">
            <v>0</v>
          </cell>
          <cell r="MT265">
            <v>0</v>
          </cell>
          <cell r="MU265">
            <v>0</v>
          </cell>
          <cell r="NH265">
            <v>1</v>
          </cell>
          <cell r="NN265">
            <v>3.1</v>
          </cell>
          <cell r="QR265">
            <v>16</v>
          </cell>
          <cell r="QS265">
            <v>6</v>
          </cell>
        </row>
        <row r="266">
          <cell r="F266" t="str">
            <v>Oui</v>
          </cell>
          <cell r="I266">
            <v>0</v>
          </cell>
          <cell r="AM266">
            <v>45200</v>
          </cell>
          <cell r="AN266" t="str">
            <v>Oui</v>
          </cell>
          <cell r="AQ266" t="str">
            <v>Déplacé interne</v>
          </cell>
          <cell r="BE266">
            <v>1</v>
          </cell>
          <cell r="BF266">
            <v>0</v>
          </cell>
          <cell r="BH266">
            <v>1</v>
          </cell>
          <cell r="BI266">
            <v>1</v>
          </cell>
          <cell r="BK266">
            <v>0</v>
          </cell>
          <cell r="BL266">
            <v>2</v>
          </cell>
          <cell r="BN266">
            <v>1</v>
          </cell>
          <cell r="BO266">
            <v>1</v>
          </cell>
          <cell r="BQ266">
            <v>0</v>
          </cell>
          <cell r="BR266">
            <v>0</v>
          </cell>
          <cell r="CC266">
            <v>7</v>
          </cell>
          <cell r="CF266">
            <v>7</v>
          </cell>
          <cell r="DE266" t="str">
            <v>Travail journalier</v>
          </cell>
          <cell r="DG266" t="str">
            <v>Oui</v>
          </cell>
          <cell r="DI266" t="str">
            <v>Non</v>
          </cell>
          <cell r="DJ266" t="str">
            <v>Les produits sur le marché sont trop chers pour le ménage</v>
          </cell>
          <cell r="DL266" t="str">
            <v>Non</v>
          </cell>
          <cell r="DO266">
            <v>0</v>
          </cell>
          <cell r="DP266">
            <v>0</v>
          </cell>
          <cell r="DQ266">
            <v>0</v>
          </cell>
          <cell r="DR266">
            <v>0</v>
          </cell>
          <cell r="DS266">
            <v>1</v>
          </cell>
          <cell r="DT266">
            <v>0</v>
          </cell>
          <cell r="DU266">
            <v>0</v>
          </cell>
          <cell r="DV266">
            <v>0</v>
          </cell>
          <cell r="DW266">
            <v>0</v>
          </cell>
          <cell r="DX266">
            <v>0</v>
          </cell>
          <cell r="DY266">
            <v>0</v>
          </cell>
          <cell r="DZ266">
            <v>0</v>
          </cell>
          <cell r="EA266">
            <v>0</v>
          </cell>
          <cell r="EB266">
            <v>0</v>
          </cell>
          <cell r="EC266">
            <v>0</v>
          </cell>
          <cell r="ED266">
            <v>0</v>
          </cell>
          <cell r="EF266">
            <v>0</v>
          </cell>
          <cell r="EI266">
            <v>1</v>
          </cell>
          <cell r="EJ266">
            <v>1</v>
          </cell>
          <cell r="EK266">
            <v>1</v>
          </cell>
          <cell r="EL266">
            <v>1</v>
          </cell>
          <cell r="FP266" t="str">
            <v>En famille d'accueil</v>
          </cell>
          <cell r="FR266" t="str">
            <v>Maison (construction non-durable délabrée)</v>
          </cell>
          <cell r="FU266" t="str">
            <v>Oui</v>
          </cell>
          <cell r="GE266" t="str">
            <v>Non</v>
          </cell>
          <cell r="GH266" t="str">
            <v>Eau de surface (p.ex. rivière, barrage, lac, mare, courant, canal, système d’irrigation, etc.)</v>
          </cell>
          <cell r="GK266" t="str">
            <v>Oui</v>
          </cell>
          <cell r="GL266" t="str">
            <v>Oui</v>
          </cell>
          <cell r="GM266" t="str">
            <v>Non</v>
          </cell>
          <cell r="GN266" t="str">
            <v>Non</v>
          </cell>
          <cell r="GO266" t="str">
            <v>De 31 minutes à 2 heures</v>
          </cell>
          <cell r="GQ266">
            <v>0</v>
          </cell>
          <cell r="GR266">
            <v>1</v>
          </cell>
          <cell r="GS266">
            <v>0</v>
          </cell>
          <cell r="GT266">
            <v>0</v>
          </cell>
          <cell r="GU266">
            <v>0</v>
          </cell>
          <cell r="GV266">
            <v>0</v>
          </cell>
          <cell r="GW266">
            <v>0</v>
          </cell>
          <cell r="GX266">
            <v>0</v>
          </cell>
          <cell r="GY266">
            <v>0</v>
          </cell>
          <cell r="GZ266">
            <v>0</v>
          </cell>
          <cell r="HA266">
            <v>0</v>
          </cell>
          <cell r="HB266">
            <v>0</v>
          </cell>
          <cell r="HM266" t="str">
            <v>Oui, eau seulement</v>
          </cell>
          <cell r="HO266" t="str">
            <v>Pas d'installation sanitaire/défécation à l'air libre</v>
          </cell>
          <cell r="HU266" t="str">
            <v>Structure de santé (centre, clinique, hôpital, etc.)</v>
          </cell>
          <cell r="HW266" t="str">
            <v>Structure de santé (centre, clinique, hôpital, etc.)</v>
          </cell>
          <cell r="HY266" t="str">
            <v>Entre 1 heure et 2 heures</v>
          </cell>
          <cell r="HZ266" t="str">
            <v>Non</v>
          </cell>
          <cell r="IB266" t="str">
            <v>Non</v>
          </cell>
          <cell r="IC266" t="str">
            <v>Non</v>
          </cell>
          <cell r="ID266" t="str">
            <v>Non</v>
          </cell>
          <cell r="IG266" t="str">
            <v>Non</v>
          </cell>
          <cell r="II266" t="str">
            <v>Non</v>
          </cell>
          <cell r="IO266">
            <v>0</v>
          </cell>
          <cell r="IP266">
            <v>0</v>
          </cell>
          <cell r="IQ266">
            <v>0</v>
          </cell>
          <cell r="IR266">
            <v>0</v>
          </cell>
          <cell r="IS266">
            <v>0</v>
          </cell>
          <cell r="IT266">
            <v>1</v>
          </cell>
          <cell r="IU266">
            <v>0</v>
          </cell>
          <cell r="IW266">
            <v>1</v>
          </cell>
          <cell r="IX266">
            <v>0</v>
          </cell>
          <cell r="IY266">
            <v>0</v>
          </cell>
          <cell r="IZ266">
            <v>0</v>
          </cell>
          <cell r="JA266">
            <v>0</v>
          </cell>
          <cell r="JB266">
            <v>0</v>
          </cell>
          <cell r="JC266">
            <v>0</v>
          </cell>
          <cell r="JE266">
            <v>0</v>
          </cell>
          <cell r="JF266">
            <v>0</v>
          </cell>
          <cell r="JG266">
            <v>1</v>
          </cell>
          <cell r="JH266">
            <v>0</v>
          </cell>
          <cell r="JI266">
            <v>0</v>
          </cell>
          <cell r="JJ266">
            <v>0</v>
          </cell>
          <cell r="JK266">
            <v>0</v>
          </cell>
          <cell r="JL266">
            <v>0</v>
          </cell>
          <cell r="JO266" t="str">
            <v>Au moins une heure</v>
          </cell>
          <cell r="JP266" t="str">
            <v>Non</v>
          </cell>
          <cell r="JT266" t="str">
            <v>Aucune</v>
          </cell>
          <cell r="JV266" t="str">
            <v>Aucune</v>
          </cell>
          <cell r="JZ266" t="str">
            <v>Enfant a peur d’aller à l’école</v>
          </cell>
          <cell r="KD266">
            <v>1</v>
          </cell>
          <cell r="KE266">
            <v>0</v>
          </cell>
          <cell r="KF266">
            <v>0</v>
          </cell>
          <cell r="KG266">
            <v>0</v>
          </cell>
          <cell r="KH266">
            <v>0</v>
          </cell>
          <cell r="KI266">
            <v>0</v>
          </cell>
          <cell r="KJ266">
            <v>0</v>
          </cell>
          <cell r="KK266">
            <v>0</v>
          </cell>
          <cell r="KL266">
            <v>0</v>
          </cell>
          <cell r="KM266">
            <v>0</v>
          </cell>
          <cell r="KN266">
            <v>0</v>
          </cell>
          <cell r="KO266">
            <v>0</v>
          </cell>
          <cell r="KP266">
            <v>0</v>
          </cell>
          <cell r="KQ266">
            <v>0</v>
          </cell>
          <cell r="KR266">
            <v>0</v>
          </cell>
          <cell r="KS266">
            <v>0</v>
          </cell>
          <cell r="KV266">
            <v>1</v>
          </cell>
          <cell r="KW266">
            <v>0</v>
          </cell>
          <cell r="KX266">
            <v>0</v>
          </cell>
          <cell r="KY266">
            <v>0</v>
          </cell>
          <cell r="KZ266">
            <v>0</v>
          </cell>
          <cell r="LA266">
            <v>0</v>
          </cell>
          <cell r="LD266">
            <v>0</v>
          </cell>
          <cell r="LE266">
            <v>0</v>
          </cell>
          <cell r="LG266">
            <v>0</v>
          </cell>
          <cell r="LH266">
            <v>1</v>
          </cell>
          <cell r="LI266">
            <v>0</v>
          </cell>
          <cell r="LJ266">
            <v>0</v>
          </cell>
          <cell r="LK266">
            <v>0</v>
          </cell>
          <cell r="LL266">
            <v>0</v>
          </cell>
          <cell r="LM266">
            <v>0</v>
          </cell>
          <cell r="LN266">
            <v>0</v>
          </cell>
          <cell r="LQ266">
            <v>0</v>
          </cell>
          <cell r="LR266">
            <v>0</v>
          </cell>
          <cell r="LS266">
            <v>0</v>
          </cell>
          <cell r="LT266">
            <v>0</v>
          </cell>
          <cell r="LU266">
            <v>0</v>
          </cell>
          <cell r="LV266">
            <v>0</v>
          </cell>
          <cell r="LW266">
            <v>1</v>
          </cell>
          <cell r="LX266">
            <v>0</v>
          </cell>
          <cell r="LY266">
            <v>0</v>
          </cell>
          <cell r="LZ266">
            <v>0</v>
          </cell>
          <cell r="MA266">
            <v>0</v>
          </cell>
          <cell r="MB266">
            <v>0</v>
          </cell>
          <cell r="MC266">
            <v>0</v>
          </cell>
          <cell r="MD266">
            <v>0</v>
          </cell>
          <cell r="MG266">
            <v>0</v>
          </cell>
          <cell r="MH266">
            <v>0</v>
          </cell>
          <cell r="MI266">
            <v>0</v>
          </cell>
          <cell r="MJ266">
            <v>0</v>
          </cell>
          <cell r="MK266">
            <v>0</v>
          </cell>
          <cell r="ML266">
            <v>0</v>
          </cell>
          <cell r="MM266">
            <v>0</v>
          </cell>
          <cell r="MN266">
            <v>0</v>
          </cell>
          <cell r="MO266">
            <v>1</v>
          </cell>
          <cell r="MP266">
            <v>0</v>
          </cell>
          <cell r="MQ266">
            <v>0</v>
          </cell>
          <cell r="MR266">
            <v>0</v>
          </cell>
          <cell r="MS266">
            <v>0</v>
          </cell>
          <cell r="MT266">
            <v>0</v>
          </cell>
          <cell r="MU266">
            <v>0</v>
          </cell>
          <cell r="NH266">
            <v>1</v>
          </cell>
          <cell r="NN266">
            <v>3.8</v>
          </cell>
          <cell r="QR266">
            <v>36</v>
          </cell>
          <cell r="QS266">
            <v>2</v>
          </cell>
        </row>
        <row r="267">
          <cell r="F267" t="str">
            <v>Oui</v>
          </cell>
          <cell r="I267">
            <v>0</v>
          </cell>
          <cell r="AM267">
            <v>45200</v>
          </cell>
          <cell r="AN267" t="str">
            <v>Oui</v>
          </cell>
          <cell r="AQ267" t="str">
            <v>Résident / autochtone (pas déplacé depuis au moins 12 mois)</v>
          </cell>
          <cell r="AS267" t="str">
            <v>Non</v>
          </cell>
          <cell r="BE267">
            <v>0</v>
          </cell>
          <cell r="BF267">
            <v>0</v>
          </cell>
          <cell r="BH267">
            <v>0</v>
          </cell>
          <cell r="BI267">
            <v>1</v>
          </cell>
          <cell r="BK267">
            <v>1</v>
          </cell>
          <cell r="BL267">
            <v>1</v>
          </cell>
          <cell r="BN267">
            <v>1</v>
          </cell>
          <cell r="BO267">
            <v>1</v>
          </cell>
          <cell r="BQ267">
            <v>0</v>
          </cell>
          <cell r="BR267">
            <v>0</v>
          </cell>
          <cell r="CC267">
            <v>5</v>
          </cell>
          <cell r="CF267">
            <v>5</v>
          </cell>
          <cell r="DE267" t="str">
            <v>Agriculture de rente</v>
          </cell>
          <cell r="DG267" t="str">
            <v>Oui</v>
          </cell>
          <cell r="DI267" t="str">
            <v>Non</v>
          </cell>
          <cell r="DJ267" t="str">
            <v>Les produits sur le marché sont trop chers pour le ménage</v>
          </cell>
          <cell r="DL267" t="str">
            <v>Oui</v>
          </cell>
          <cell r="DO267">
            <v>1</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F267">
            <v>0</v>
          </cell>
          <cell r="EI267">
            <v>1</v>
          </cell>
          <cell r="EJ267">
            <v>1</v>
          </cell>
          <cell r="EK267">
            <v>1</v>
          </cell>
          <cell r="EL267">
            <v>1</v>
          </cell>
          <cell r="FP267" t="str">
            <v>Sur une parcelle ou un abri qui lui appartient</v>
          </cell>
          <cell r="FR267" t="str">
            <v>Maison (construction non-durable délabrée)</v>
          </cell>
          <cell r="FU267" t="str">
            <v>Non</v>
          </cell>
          <cell r="GE267" t="str">
            <v>Non</v>
          </cell>
          <cell r="GH267" t="str">
            <v>Eau de surface (p.ex. rivière, barrage, lac, mare, courant, canal, système d’irrigation, etc.)</v>
          </cell>
          <cell r="GK267" t="str">
            <v>Oui</v>
          </cell>
          <cell r="GL267" t="str">
            <v>Oui</v>
          </cell>
          <cell r="GM267" t="str">
            <v>Non</v>
          </cell>
          <cell r="GN267" t="str">
            <v>Non</v>
          </cell>
          <cell r="GO267" t="str">
            <v>De 31 minutes à 2 heures</v>
          </cell>
          <cell r="GQ267">
            <v>0</v>
          </cell>
          <cell r="GR267">
            <v>0</v>
          </cell>
          <cell r="GS267">
            <v>0</v>
          </cell>
          <cell r="GT267">
            <v>0</v>
          </cell>
          <cell r="GU267">
            <v>0</v>
          </cell>
          <cell r="GV267">
            <v>0</v>
          </cell>
          <cell r="GW267">
            <v>0</v>
          </cell>
          <cell r="GX267">
            <v>0</v>
          </cell>
          <cell r="GY267">
            <v>1</v>
          </cell>
          <cell r="GZ267">
            <v>0</v>
          </cell>
          <cell r="HA267">
            <v>0</v>
          </cell>
          <cell r="HB267">
            <v>0</v>
          </cell>
          <cell r="HM267" t="str">
            <v>Oui, eau seulement</v>
          </cell>
          <cell r="HO267" t="str">
            <v>Pas d'installation sanitaire/défécation à l'air libre</v>
          </cell>
          <cell r="HU267" t="str">
            <v>Structure de santé (centre, clinique, hôpital, etc.)</v>
          </cell>
          <cell r="HW267" t="str">
            <v>Structure de santé (centre, clinique, hôpital, etc.)</v>
          </cell>
          <cell r="HY267" t="str">
            <v>Entre 1 heure et 2 heures</v>
          </cell>
          <cell r="HZ267" t="str">
            <v>Oui</v>
          </cell>
          <cell r="IB267" t="str">
            <v>Non</v>
          </cell>
          <cell r="IC267" t="str">
            <v>Non</v>
          </cell>
          <cell r="ID267" t="str">
            <v>Non</v>
          </cell>
          <cell r="IG267" t="str">
            <v>Non</v>
          </cell>
          <cell r="II267" t="str">
            <v>Non</v>
          </cell>
          <cell r="IO267">
            <v>0</v>
          </cell>
          <cell r="IP267">
            <v>0</v>
          </cell>
          <cell r="IQ267">
            <v>0</v>
          </cell>
          <cell r="IR267">
            <v>0</v>
          </cell>
          <cell r="IS267">
            <v>0</v>
          </cell>
          <cell r="IT267">
            <v>1</v>
          </cell>
          <cell r="IU267">
            <v>0</v>
          </cell>
          <cell r="IW267">
            <v>0</v>
          </cell>
          <cell r="IX267">
            <v>0</v>
          </cell>
          <cell r="IY267">
            <v>0</v>
          </cell>
          <cell r="IZ267">
            <v>0</v>
          </cell>
          <cell r="JA267">
            <v>0</v>
          </cell>
          <cell r="JB267">
            <v>1</v>
          </cell>
          <cell r="JC267">
            <v>0</v>
          </cell>
          <cell r="JE267">
            <v>1</v>
          </cell>
          <cell r="JF267">
            <v>0</v>
          </cell>
          <cell r="JG267">
            <v>0</v>
          </cell>
          <cell r="JH267">
            <v>0</v>
          </cell>
          <cell r="JI267">
            <v>0</v>
          </cell>
          <cell r="JJ267">
            <v>0</v>
          </cell>
          <cell r="JK267">
            <v>0</v>
          </cell>
          <cell r="JL267">
            <v>0</v>
          </cell>
          <cell r="JO267" t="str">
            <v>Au moins une heure</v>
          </cell>
          <cell r="JP267" t="str">
            <v>Non</v>
          </cell>
          <cell r="JS267" t="str">
            <v>Aucun</v>
          </cell>
          <cell r="JT267" t="str">
            <v>Certaines mais pas toutes</v>
          </cell>
          <cell r="JU267" t="str">
            <v>Aucun</v>
          </cell>
          <cell r="JV267" t="str">
            <v>Aucune</v>
          </cell>
          <cell r="JZ267" t="str">
            <v>Enfant a peur d’aller à l’école</v>
          </cell>
          <cell r="KD267">
            <v>1</v>
          </cell>
          <cell r="KE267">
            <v>0</v>
          </cell>
          <cell r="KF267">
            <v>0</v>
          </cell>
          <cell r="KG267">
            <v>0</v>
          </cell>
          <cell r="KH267">
            <v>0</v>
          </cell>
          <cell r="KI267">
            <v>0</v>
          </cell>
          <cell r="KJ267">
            <v>0</v>
          </cell>
          <cell r="KK267">
            <v>0</v>
          </cell>
          <cell r="KL267">
            <v>0</v>
          </cell>
          <cell r="KM267">
            <v>0</v>
          </cell>
          <cell r="KN267">
            <v>0</v>
          </cell>
          <cell r="KO267">
            <v>0</v>
          </cell>
          <cell r="KP267">
            <v>0</v>
          </cell>
          <cell r="KQ267">
            <v>0</v>
          </cell>
          <cell r="KR267">
            <v>0</v>
          </cell>
          <cell r="KS267">
            <v>0</v>
          </cell>
          <cell r="KV267">
            <v>0</v>
          </cell>
          <cell r="KW267">
            <v>0</v>
          </cell>
          <cell r="KX267">
            <v>0</v>
          </cell>
          <cell r="KY267">
            <v>1</v>
          </cell>
          <cell r="KZ267">
            <v>0</v>
          </cell>
          <cell r="LA267">
            <v>0</v>
          </cell>
          <cell r="LD267">
            <v>0</v>
          </cell>
          <cell r="LE267">
            <v>0</v>
          </cell>
          <cell r="LG267">
            <v>0</v>
          </cell>
          <cell r="LH267">
            <v>1</v>
          </cell>
          <cell r="LI267">
            <v>0</v>
          </cell>
          <cell r="LJ267">
            <v>0</v>
          </cell>
          <cell r="LK267">
            <v>0</v>
          </cell>
          <cell r="LL267">
            <v>0</v>
          </cell>
          <cell r="LM267">
            <v>0</v>
          </cell>
          <cell r="LN267">
            <v>0</v>
          </cell>
          <cell r="LQ267">
            <v>0</v>
          </cell>
          <cell r="LR267">
            <v>0</v>
          </cell>
          <cell r="LS267">
            <v>0</v>
          </cell>
          <cell r="LT267">
            <v>0</v>
          </cell>
          <cell r="LU267">
            <v>0</v>
          </cell>
          <cell r="LV267">
            <v>0</v>
          </cell>
          <cell r="LW267">
            <v>1</v>
          </cell>
          <cell r="LX267">
            <v>0</v>
          </cell>
          <cell r="LY267">
            <v>0</v>
          </cell>
          <cell r="LZ267">
            <v>0</v>
          </cell>
          <cell r="MA267">
            <v>0</v>
          </cell>
          <cell r="MB267">
            <v>0</v>
          </cell>
          <cell r="MC267">
            <v>0</v>
          </cell>
          <cell r="MD267">
            <v>0</v>
          </cell>
          <cell r="MG267">
            <v>0</v>
          </cell>
          <cell r="MH267">
            <v>0</v>
          </cell>
          <cell r="MI267">
            <v>0</v>
          </cell>
          <cell r="MJ267">
            <v>0</v>
          </cell>
          <cell r="MK267">
            <v>0</v>
          </cell>
          <cell r="ML267">
            <v>0</v>
          </cell>
          <cell r="MM267">
            <v>0</v>
          </cell>
          <cell r="MN267">
            <v>0</v>
          </cell>
          <cell r="MO267">
            <v>1</v>
          </cell>
          <cell r="MP267">
            <v>0</v>
          </cell>
          <cell r="MQ267">
            <v>0</v>
          </cell>
          <cell r="MR267">
            <v>0</v>
          </cell>
          <cell r="MS267">
            <v>0</v>
          </cell>
          <cell r="MT267">
            <v>0</v>
          </cell>
          <cell r="MU267">
            <v>0</v>
          </cell>
          <cell r="NH267">
            <v>1</v>
          </cell>
          <cell r="NN267">
            <v>2.9</v>
          </cell>
          <cell r="QR267">
            <v>30</v>
          </cell>
          <cell r="QS267">
            <v>1</v>
          </cell>
        </row>
        <row r="268">
          <cell r="F268" t="str">
            <v>Oui</v>
          </cell>
          <cell r="I268">
            <v>0</v>
          </cell>
          <cell r="AM268">
            <v>45200</v>
          </cell>
          <cell r="AN268" t="str">
            <v>Oui</v>
          </cell>
          <cell r="AQ268" t="str">
            <v>Résident / autochtone (pas déplacé depuis au moins 12 mois)</v>
          </cell>
          <cell r="AS268" t="str">
            <v>Non</v>
          </cell>
          <cell r="BE268">
            <v>0</v>
          </cell>
          <cell r="BF268">
            <v>0</v>
          </cell>
          <cell r="BH268">
            <v>0</v>
          </cell>
          <cell r="BI268">
            <v>2</v>
          </cell>
          <cell r="BK268">
            <v>1</v>
          </cell>
          <cell r="BL268">
            <v>0</v>
          </cell>
          <cell r="BN268">
            <v>1</v>
          </cell>
          <cell r="BO268">
            <v>1</v>
          </cell>
          <cell r="BQ268">
            <v>0</v>
          </cell>
          <cell r="BR268">
            <v>0</v>
          </cell>
          <cell r="CC268">
            <v>5</v>
          </cell>
          <cell r="CF268">
            <v>5</v>
          </cell>
          <cell r="DE268" t="str">
            <v>Agriculture de rente</v>
          </cell>
          <cell r="DG268" t="str">
            <v>Oui</v>
          </cell>
          <cell r="DI268" t="str">
            <v>Oui</v>
          </cell>
          <cell r="DL268" t="str">
            <v>Oui</v>
          </cell>
          <cell r="DO268">
            <v>0</v>
          </cell>
          <cell r="DP268">
            <v>0</v>
          </cell>
          <cell r="DQ268">
            <v>0</v>
          </cell>
          <cell r="DR268">
            <v>0</v>
          </cell>
          <cell r="DS268">
            <v>0</v>
          </cell>
          <cell r="DT268">
            <v>0</v>
          </cell>
          <cell r="DU268">
            <v>0</v>
          </cell>
          <cell r="DV268">
            <v>1</v>
          </cell>
          <cell r="DW268">
            <v>0</v>
          </cell>
          <cell r="DX268">
            <v>0</v>
          </cell>
          <cell r="DY268">
            <v>0</v>
          </cell>
          <cell r="DZ268">
            <v>0</v>
          </cell>
          <cell r="EA268">
            <v>0</v>
          </cell>
          <cell r="EB268">
            <v>0</v>
          </cell>
          <cell r="EC268">
            <v>0</v>
          </cell>
          <cell r="ED268">
            <v>0</v>
          </cell>
          <cell r="EF268">
            <v>0</v>
          </cell>
          <cell r="EI268">
            <v>2</v>
          </cell>
          <cell r="EJ268">
            <v>2</v>
          </cell>
          <cell r="EK268">
            <v>2</v>
          </cell>
          <cell r="EL268">
            <v>2</v>
          </cell>
          <cell r="FP268" t="str">
            <v>Sur une parcelle ou un abri qui lui appartient</v>
          </cell>
          <cell r="FR268" t="str">
            <v>Maison (construction non-durable délabrée)</v>
          </cell>
          <cell r="FU268" t="str">
            <v>Non</v>
          </cell>
          <cell r="GE268" t="str">
            <v>Non</v>
          </cell>
          <cell r="GH268" t="str">
            <v>Eau de surface (p.ex. rivière, barrage, lac, mare, courant, canal, système d’irrigation, etc.)</v>
          </cell>
          <cell r="GK268" t="str">
            <v>Oui</v>
          </cell>
          <cell r="GL268" t="str">
            <v>Oui</v>
          </cell>
          <cell r="GM268" t="str">
            <v>Oui</v>
          </cell>
          <cell r="GN268" t="str">
            <v>Non</v>
          </cell>
          <cell r="GO268" t="str">
            <v>De 31 minutes à 2 heures</v>
          </cell>
          <cell r="GQ268">
            <v>0</v>
          </cell>
          <cell r="GR268">
            <v>0</v>
          </cell>
          <cell r="GS268">
            <v>0</v>
          </cell>
          <cell r="GT268">
            <v>0</v>
          </cell>
          <cell r="GU268">
            <v>0</v>
          </cell>
          <cell r="GV268">
            <v>0</v>
          </cell>
          <cell r="GW268">
            <v>0</v>
          </cell>
          <cell r="GX268">
            <v>0</v>
          </cell>
          <cell r="GY268">
            <v>1</v>
          </cell>
          <cell r="GZ268">
            <v>0</v>
          </cell>
          <cell r="HA268">
            <v>0</v>
          </cell>
          <cell r="HB268">
            <v>0</v>
          </cell>
          <cell r="HM268" t="str">
            <v>Oui, eau seulement</v>
          </cell>
          <cell r="HO268" t="str">
            <v>Pas d'installation sanitaire/défécation à l'air libre</v>
          </cell>
          <cell r="HU268" t="str">
            <v>Structure de santé (centre, clinique, hôpital, etc.)</v>
          </cell>
          <cell r="HW268" t="str">
            <v>Structure de santé (centre, clinique, hôpital, etc.)</v>
          </cell>
          <cell r="HY268" t="str">
            <v>Entre 1 heure et 2 heures</v>
          </cell>
          <cell r="HZ268" t="str">
            <v>Oui</v>
          </cell>
          <cell r="IB268" t="str">
            <v>Non</v>
          </cell>
          <cell r="IC268" t="str">
            <v>Non</v>
          </cell>
          <cell r="ID268" t="str">
            <v>Non</v>
          </cell>
          <cell r="IG268" t="str">
            <v>Non</v>
          </cell>
          <cell r="II268" t="str">
            <v>Non</v>
          </cell>
          <cell r="IO268">
            <v>0</v>
          </cell>
          <cell r="IP268">
            <v>0</v>
          </cell>
          <cell r="IQ268">
            <v>0</v>
          </cell>
          <cell r="IR268">
            <v>0</v>
          </cell>
          <cell r="IS268">
            <v>0</v>
          </cell>
          <cell r="IT268">
            <v>1</v>
          </cell>
          <cell r="IU268">
            <v>0</v>
          </cell>
          <cell r="IW268">
            <v>0</v>
          </cell>
          <cell r="IX268">
            <v>0</v>
          </cell>
          <cell r="IY268">
            <v>0</v>
          </cell>
          <cell r="IZ268">
            <v>0</v>
          </cell>
          <cell r="JA268">
            <v>0</v>
          </cell>
          <cell r="JB268">
            <v>1</v>
          </cell>
          <cell r="JC268">
            <v>0</v>
          </cell>
          <cell r="JE268">
            <v>1</v>
          </cell>
          <cell r="JF268">
            <v>0</v>
          </cell>
          <cell r="JG268">
            <v>0</v>
          </cell>
          <cell r="JH268">
            <v>0</v>
          </cell>
          <cell r="JI268">
            <v>0</v>
          </cell>
          <cell r="JJ268">
            <v>0</v>
          </cell>
          <cell r="JK268">
            <v>0</v>
          </cell>
          <cell r="JL268">
            <v>0</v>
          </cell>
          <cell r="JO268" t="str">
            <v>Au moins une heure</v>
          </cell>
          <cell r="JP268" t="str">
            <v>Non</v>
          </cell>
          <cell r="JS268" t="str">
            <v>Aucun</v>
          </cell>
          <cell r="JU268" t="str">
            <v>Aucun</v>
          </cell>
          <cell r="JZ268" t="str">
            <v>Enfant jamais allé à l’école</v>
          </cell>
          <cell r="KD268">
            <v>1</v>
          </cell>
          <cell r="KE268">
            <v>0</v>
          </cell>
          <cell r="KF268">
            <v>0</v>
          </cell>
          <cell r="KG268">
            <v>0</v>
          </cell>
          <cell r="KH268">
            <v>0</v>
          </cell>
          <cell r="KI268">
            <v>0</v>
          </cell>
          <cell r="KJ268">
            <v>0</v>
          </cell>
          <cell r="KK268">
            <v>0</v>
          </cell>
          <cell r="KL268">
            <v>0</v>
          </cell>
          <cell r="KM268">
            <v>0</v>
          </cell>
          <cell r="KN268">
            <v>0</v>
          </cell>
          <cell r="KO268">
            <v>0</v>
          </cell>
          <cell r="KP268">
            <v>0</v>
          </cell>
          <cell r="KQ268">
            <v>0</v>
          </cell>
          <cell r="KR268">
            <v>0</v>
          </cell>
          <cell r="KS268">
            <v>0</v>
          </cell>
          <cell r="KV268">
            <v>1</v>
          </cell>
          <cell r="KW268">
            <v>0</v>
          </cell>
          <cell r="KX268">
            <v>0</v>
          </cell>
          <cell r="KY268">
            <v>0</v>
          </cell>
          <cell r="KZ268">
            <v>0</v>
          </cell>
          <cell r="LA268">
            <v>0</v>
          </cell>
          <cell r="LD268">
            <v>0</v>
          </cell>
          <cell r="LE268">
            <v>0</v>
          </cell>
          <cell r="LG268">
            <v>0</v>
          </cell>
          <cell r="LH268">
            <v>1</v>
          </cell>
          <cell r="LI268">
            <v>0</v>
          </cell>
          <cell r="LJ268">
            <v>0</v>
          </cell>
          <cell r="LK268">
            <v>0</v>
          </cell>
          <cell r="LL268">
            <v>0</v>
          </cell>
          <cell r="LM268">
            <v>0</v>
          </cell>
          <cell r="LN268">
            <v>0</v>
          </cell>
          <cell r="LQ268">
            <v>0</v>
          </cell>
          <cell r="LR268">
            <v>0</v>
          </cell>
          <cell r="LS268">
            <v>0</v>
          </cell>
          <cell r="LT268">
            <v>0</v>
          </cell>
          <cell r="LU268">
            <v>0</v>
          </cell>
          <cell r="LV268">
            <v>0</v>
          </cell>
          <cell r="LW268">
            <v>0</v>
          </cell>
          <cell r="LX268">
            <v>1</v>
          </cell>
          <cell r="LY268">
            <v>0</v>
          </cell>
          <cell r="LZ268">
            <v>0</v>
          </cell>
          <cell r="MA268">
            <v>0</v>
          </cell>
          <cell r="MB268">
            <v>0</v>
          </cell>
          <cell r="MC268">
            <v>0</v>
          </cell>
          <cell r="MD268">
            <v>0</v>
          </cell>
          <cell r="MG268">
            <v>0</v>
          </cell>
          <cell r="MH268">
            <v>0</v>
          </cell>
          <cell r="MI268">
            <v>0</v>
          </cell>
          <cell r="MJ268">
            <v>0</v>
          </cell>
          <cell r="MK268">
            <v>0</v>
          </cell>
          <cell r="ML268">
            <v>0</v>
          </cell>
          <cell r="MM268">
            <v>0</v>
          </cell>
          <cell r="MN268">
            <v>0</v>
          </cell>
          <cell r="MO268">
            <v>1</v>
          </cell>
          <cell r="MP268">
            <v>0</v>
          </cell>
          <cell r="MQ268">
            <v>0</v>
          </cell>
          <cell r="MR268">
            <v>0</v>
          </cell>
          <cell r="MS268">
            <v>0</v>
          </cell>
          <cell r="MT268">
            <v>0</v>
          </cell>
          <cell r="MU268">
            <v>0</v>
          </cell>
          <cell r="NH268">
            <v>1</v>
          </cell>
          <cell r="NN268">
            <v>1.8</v>
          </cell>
          <cell r="QR268">
            <v>20</v>
          </cell>
          <cell r="QS268">
            <v>1</v>
          </cell>
        </row>
        <row r="269">
          <cell r="F269" t="str">
            <v>Oui</v>
          </cell>
          <cell r="I269">
            <v>0</v>
          </cell>
          <cell r="AM269">
            <v>45200</v>
          </cell>
          <cell r="AN269" t="str">
            <v>Oui</v>
          </cell>
          <cell r="AQ269" t="str">
            <v>Résident / autochtone (pas déplacé depuis au moins 12 mois)</v>
          </cell>
          <cell r="AS269" t="str">
            <v>Non</v>
          </cell>
          <cell r="BE269">
            <v>0</v>
          </cell>
          <cell r="BF269">
            <v>0</v>
          </cell>
          <cell r="BH269">
            <v>0</v>
          </cell>
          <cell r="BI269">
            <v>1</v>
          </cell>
          <cell r="BK269">
            <v>5</v>
          </cell>
          <cell r="BL269">
            <v>2</v>
          </cell>
          <cell r="BN269">
            <v>2</v>
          </cell>
          <cell r="BO269">
            <v>4</v>
          </cell>
          <cell r="BQ269">
            <v>1</v>
          </cell>
          <cell r="BR269">
            <v>0</v>
          </cell>
          <cell r="CC269">
            <v>15</v>
          </cell>
          <cell r="CF269">
            <v>15</v>
          </cell>
          <cell r="DE269" t="str">
            <v>Agriculture de subsistance</v>
          </cell>
          <cell r="DG269" t="str">
            <v>Oui</v>
          </cell>
          <cell r="DI269" t="str">
            <v>Oui</v>
          </cell>
          <cell r="DL269" t="str">
            <v>Oui</v>
          </cell>
          <cell r="DO269">
            <v>1</v>
          </cell>
          <cell r="DP269">
            <v>0</v>
          </cell>
          <cell r="DQ269">
            <v>0</v>
          </cell>
          <cell r="DR269">
            <v>0</v>
          </cell>
          <cell r="DS269">
            <v>1</v>
          </cell>
          <cell r="DT269">
            <v>0</v>
          </cell>
          <cell r="DU269">
            <v>0</v>
          </cell>
          <cell r="DV269">
            <v>0</v>
          </cell>
          <cell r="DW269">
            <v>0</v>
          </cell>
          <cell r="DX269">
            <v>0</v>
          </cell>
          <cell r="DY269">
            <v>0</v>
          </cell>
          <cell r="DZ269">
            <v>0</v>
          </cell>
          <cell r="EA269">
            <v>0</v>
          </cell>
          <cell r="EB269">
            <v>0</v>
          </cell>
          <cell r="EC269">
            <v>0</v>
          </cell>
          <cell r="ED269">
            <v>0</v>
          </cell>
          <cell r="EF269">
            <v>0</v>
          </cell>
          <cell r="EI269">
            <v>1</v>
          </cell>
          <cell r="EJ269">
            <v>1</v>
          </cell>
          <cell r="EK269">
            <v>1</v>
          </cell>
          <cell r="EL269">
            <v>1</v>
          </cell>
          <cell r="FP269" t="str">
            <v>Sur une parcelle ou un abri qui lui appartient</v>
          </cell>
          <cell r="FR269" t="str">
            <v>Maison (construction non-durable délabrée)</v>
          </cell>
          <cell r="FU269" t="str">
            <v>Non</v>
          </cell>
          <cell r="GE269" t="str">
            <v>Non</v>
          </cell>
          <cell r="GH269" t="str">
            <v>Source améliorée (c'est-à-dire protégée de l'extérieur, p.ex. eau courante/robinet, puits creusé couvert, puits à pompe/forage, camion-citerne/charrette avec citerne, Kiosque/échoppe/boutique à eau, eau en bouteille; eau en sachet, etc. et eau de pluie)</v>
          </cell>
          <cell r="GK269" t="str">
            <v>Oui</v>
          </cell>
          <cell r="GL269" t="str">
            <v>Oui</v>
          </cell>
          <cell r="GM269" t="str">
            <v>Oui</v>
          </cell>
          <cell r="GN269" t="str">
            <v>Non</v>
          </cell>
          <cell r="GO269" t="str">
            <v>Moins de 30 minutes</v>
          </cell>
          <cell r="GQ269">
            <v>0</v>
          </cell>
          <cell r="GR269">
            <v>0</v>
          </cell>
          <cell r="GS269">
            <v>0</v>
          </cell>
          <cell r="GT269">
            <v>0</v>
          </cell>
          <cell r="GU269">
            <v>0</v>
          </cell>
          <cell r="GV269">
            <v>1</v>
          </cell>
          <cell r="GW269">
            <v>0</v>
          </cell>
          <cell r="GX269">
            <v>0</v>
          </cell>
          <cell r="GY269">
            <v>1</v>
          </cell>
          <cell r="GZ269">
            <v>0</v>
          </cell>
          <cell r="HA269">
            <v>0</v>
          </cell>
          <cell r="HB269">
            <v>0</v>
          </cell>
          <cell r="HM269" t="str">
            <v>Oui, eau seulement</v>
          </cell>
          <cell r="HO269" t="str">
            <v>Installation sanitaire non-améliorée (c’est-à-dire qui n'empêchent pas le contact extérieur avec les excréments, p.ex. latrine à fosse ouverte/sans dalle, latrines traditionnelles, etc.)</v>
          </cell>
          <cell r="HQ269" t="str">
            <v>Non</v>
          </cell>
          <cell r="HR269" t="str">
            <v>Oui</v>
          </cell>
          <cell r="HU269" t="str">
            <v>Structure de santé (centre, clinique, hôpital, etc.)</v>
          </cell>
          <cell r="HW269" t="str">
            <v>Structure de santé (centre, clinique, hôpital, etc.)</v>
          </cell>
          <cell r="HY269" t="str">
            <v>Entre 1 heure et 2 heures</v>
          </cell>
          <cell r="HZ269" t="str">
            <v>Non</v>
          </cell>
          <cell r="IB269" t="str">
            <v>Non</v>
          </cell>
          <cell r="IC269" t="str">
            <v>Oui</v>
          </cell>
          <cell r="ID269" t="str">
            <v>Non</v>
          </cell>
          <cell r="IG269" t="str">
            <v>Non</v>
          </cell>
          <cell r="II269" t="str">
            <v>Oui</v>
          </cell>
          <cell r="IK269">
            <v>0</v>
          </cell>
          <cell r="IL269">
            <v>0</v>
          </cell>
          <cell r="IM269">
            <v>0</v>
          </cell>
          <cell r="IO269">
            <v>0</v>
          </cell>
          <cell r="IP269">
            <v>0</v>
          </cell>
          <cell r="IQ269">
            <v>0</v>
          </cell>
          <cell r="IR269">
            <v>0</v>
          </cell>
          <cell r="IS269">
            <v>0</v>
          </cell>
          <cell r="IT269">
            <v>1</v>
          </cell>
          <cell r="IU269">
            <v>0</v>
          </cell>
          <cell r="IW269">
            <v>0</v>
          </cell>
          <cell r="IX269">
            <v>0</v>
          </cell>
          <cell r="IY269">
            <v>0</v>
          </cell>
          <cell r="IZ269">
            <v>0</v>
          </cell>
          <cell r="JA269">
            <v>0</v>
          </cell>
          <cell r="JB269">
            <v>1</v>
          </cell>
          <cell r="JC269">
            <v>0</v>
          </cell>
          <cell r="JE269">
            <v>0</v>
          </cell>
          <cell r="JF269">
            <v>0</v>
          </cell>
          <cell r="JG269">
            <v>1</v>
          </cell>
          <cell r="JH269">
            <v>0</v>
          </cell>
          <cell r="JI269">
            <v>0</v>
          </cell>
          <cell r="JJ269">
            <v>0</v>
          </cell>
          <cell r="JK269">
            <v>0</v>
          </cell>
          <cell r="JL269">
            <v>1</v>
          </cell>
          <cell r="JO269" t="str">
            <v>Moins de 1 heure</v>
          </cell>
          <cell r="JP269" t="str">
            <v>Non</v>
          </cell>
          <cell r="JS269" t="str">
            <v>Certains mais pas tous</v>
          </cell>
          <cell r="JT269" t="str">
            <v>Certaines mais pas toutes</v>
          </cell>
          <cell r="JU269" t="str">
            <v>Certains mais pas tous</v>
          </cell>
          <cell r="JV269" t="str">
            <v>Certaines mais pas toutes</v>
          </cell>
          <cell r="JZ269" t="str">
            <v>Enfant a peur d’aller à l’école</v>
          </cell>
          <cell r="KD269">
            <v>1</v>
          </cell>
          <cell r="KE269">
            <v>0</v>
          </cell>
          <cell r="KF269">
            <v>0</v>
          </cell>
          <cell r="KG269">
            <v>0</v>
          </cell>
          <cell r="KH269">
            <v>0</v>
          </cell>
          <cell r="KI269">
            <v>0</v>
          </cell>
          <cell r="KJ269">
            <v>0</v>
          </cell>
          <cell r="KK269">
            <v>0</v>
          </cell>
          <cell r="KL269">
            <v>0</v>
          </cell>
          <cell r="KM269">
            <v>0</v>
          </cell>
          <cell r="KN269">
            <v>0</v>
          </cell>
          <cell r="KO269">
            <v>0</v>
          </cell>
          <cell r="KP269">
            <v>0</v>
          </cell>
          <cell r="KQ269">
            <v>0</v>
          </cell>
          <cell r="KR269">
            <v>0</v>
          </cell>
          <cell r="KS269">
            <v>0</v>
          </cell>
          <cell r="KV269">
            <v>0</v>
          </cell>
          <cell r="KW269">
            <v>0</v>
          </cell>
          <cell r="KX269">
            <v>0</v>
          </cell>
          <cell r="KY269">
            <v>1</v>
          </cell>
          <cell r="KZ269">
            <v>0</v>
          </cell>
          <cell r="LA269">
            <v>0</v>
          </cell>
          <cell r="LD269">
            <v>0</v>
          </cell>
          <cell r="LE269">
            <v>0</v>
          </cell>
          <cell r="LG269">
            <v>0</v>
          </cell>
          <cell r="LH269">
            <v>1</v>
          </cell>
          <cell r="LI269">
            <v>0</v>
          </cell>
          <cell r="LJ269">
            <v>0</v>
          </cell>
          <cell r="LK269">
            <v>0</v>
          </cell>
          <cell r="LL269">
            <v>0</v>
          </cell>
          <cell r="LM269">
            <v>0</v>
          </cell>
          <cell r="LN269">
            <v>0</v>
          </cell>
          <cell r="LQ269">
            <v>0</v>
          </cell>
          <cell r="LR269">
            <v>0</v>
          </cell>
          <cell r="LS269">
            <v>0</v>
          </cell>
          <cell r="LT269">
            <v>0</v>
          </cell>
          <cell r="LU269">
            <v>0</v>
          </cell>
          <cell r="LV269">
            <v>0</v>
          </cell>
          <cell r="LW269">
            <v>1</v>
          </cell>
          <cell r="LX269">
            <v>0</v>
          </cell>
          <cell r="LY269">
            <v>0</v>
          </cell>
          <cell r="LZ269">
            <v>0</v>
          </cell>
          <cell r="MA269">
            <v>0</v>
          </cell>
          <cell r="MB269">
            <v>0</v>
          </cell>
          <cell r="MC269">
            <v>0</v>
          </cell>
          <cell r="MD269">
            <v>0</v>
          </cell>
          <cell r="MG269">
            <v>0</v>
          </cell>
          <cell r="MH269">
            <v>0</v>
          </cell>
          <cell r="MI269">
            <v>0</v>
          </cell>
          <cell r="MJ269">
            <v>0</v>
          </cell>
          <cell r="MK269">
            <v>0</v>
          </cell>
          <cell r="ML269">
            <v>0</v>
          </cell>
          <cell r="MM269">
            <v>0</v>
          </cell>
          <cell r="MN269">
            <v>1</v>
          </cell>
          <cell r="MO269">
            <v>1</v>
          </cell>
          <cell r="MP269">
            <v>0</v>
          </cell>
          <cell r="MQ269">
            <v>0</v>
          </cell>
          <cell r="MR269">
            <v>0</v>
          </cell>
          <cell r="MS269">
            <v>0</v>
          </cell>
          <cell r="MT269">
            <v>0</v>
          </cell>
          <cell r="MU269">
            <v>0</v>
          </cell>
          <cell r="NH269">
            <v>1</v>
          </cell>
          <cell r="NN269">
            <v>3</v>
          </cell>
          <cell r="QR269">
            <v>50</v>
          </cell>
          <cell r="QS269">
            <v>12</v>
          </cell>
        </row>
        <row r="270">
          <cell r="F270" t="str">
            <v>Oui</v>
          </cell>
          <cell r="I270">
            <v>0</v>
          </cell>
          <cell r="AM270">
            <v>45200</v>
          </cell>
          <cell r="AN270" t="str">
            <v>Oui</v>
          </cell>
          <cell r="AQ270" t="str">
            <v>Déplacé interne</v>
          </cell>
          <cell r="BE270">
            <v>1</v>
          </cell>
          <cell r="BF270">
            <v>0</v>
          </cell>
          <cell r="BH270">
            <v>0</v>
          </cell>
          <cell r="BI270">
            <v>0</v>
          </cell>
          <cell r="BK270">
            <v>0</v>
          </cell>
          <cell r="BL270">
            <v>0</v>
          </cell>
          <cell r="BN270">
            <v>1</v>
          </cell>
          <cell r="BO270">
            <v>1</v>
          </cell>
          <cell r="BQ270">
            <v>0</v>
          </cell>
          <cell r="BR270">
            <v>0</v>
          </cell>
          <cell r="CC270">
            <v>3</v>
          </cell>
          <cell r="CF270">
            <v>3</v>
          </cell>
          <cell r="DE270" t="str">
            <v>Travail journalier</v>
          </cell>
          <cell r="DG270" t="str">
            <v>Non</v>
          </cell>
          <cell r="DI270" t="str">
            <v>Oui</v>
          </cell>
          <cell r="DL270" t="str">
            <v>Non</v>
          </cell>
          <cell r="DO270">
            <v>0</v>
          </cell>
          <cell r="DP270">
            <v>0</v>
          </cell>
          <cell r="DQ270">
            <v>0</v>
          </cell>
          <cell r="DR270">
            <v>1</v>
          </cell>
          <cell r="DS270">
            <v>1</v>
          </cell>
          <cell r="DT270">
            <v>0</v>
          </cell>
          <cell r="DU270">
            <v>0</v>
          </cell>
          <cell r="DV270">
            <v>0</v>
          </cell>
          <cell r="DW270">
            <v>0</v>
          </cell>
          <cell r="DX270">
            <v>0</v>
          </cell>
          <cell r="DY270">
            <v>0</v>
          </cell>
          <cell r="DZ270">
            <v>0</v>
          </cell>
          <cell r="EA270">
            <v>0</v>
          </cell>
          <cell r="EB270">
            <v>0</v>
          </cell>
          <cell r="EC270">
            <v>0</v>
          </cell>
          <cell r="ED270">
            <v>0</v>
          </cell>
          <cell r="EF270">
            <v>0</v>
          </cell>
          <cell r="EI270">
            <v>1</v>
          </cell>
          <cell r="EJ270">
            <v>1</v>
          </cell>
          <cell r="EK270">
            <v>0</v>
          </cell>
          <cell r="EL270">
            <v>0</v>
          </cell>
          <cell r="FP270" t="str">
            <v>Pas d'abri (dorment à la belle étoile)</v>
          </cell>
          <cell r="GE270" t="str">
            <v>Non</v>
          </cell>
          <cell r="GH270" t="str">
            <v>Eau de surface (p.ex. rivière, barrage, lac, mare, courant, canal, système d’irrigation, etc.)</v>
          </cell>
          <cell r="GK270" t="str">
            <v>Non</v>
          </cell>
          <cell r="GL270" t="str">
            <v>Non</v>
          </cell>
          <cell r="GM270" t="str">
            <v>Non</v>
          </cell>
          <cell r="GN270" t="str">
            <v>Non</v>
          </cell>
          <cell r="GO270" t="str">
            <v>Moins de 30 minutes</v>
          </cell>
          <cell r="GQ270">
            <v>0</v>
          </cell>
          <cell r="GR270">
            <v>0</v>
          </cell>
          <cell r="GS270">
            <v>0</v>
          </cell>
          <cell r="GT270">
            <v>0</v>
          </cell>
          <cell r="GU270">
            <v>0</v>
          </cell>
          <cell r="GV270">
            <v>1</v>
          </cell>
          <cell r="GW270">
            <v>0</v>
          </cell>
          <cell r="GX270">
            <v>0</v>
          </cell>
          <cell r="GY270">
            <v>1</v>
          </cell>
          <cell r="GZ270">
            <v>1</v>
          </cell>
          <cell r="HA270">
            <v>0</v>
          </cell>
          <cell r="HB270">
            <v>0</v>
          </cell>
          <cell r="HM270" t="str">
            <v>Non</v>
          </cell>
          <cell r="HO270" t="str">
            <v>Installation sanitaire non-améliorée (c’est-à-dire qui n'empêchent pas le contact extérieur avec les excréments, p.ex. latrine à fosse ouverte/sans dalle, latrines traditionnelles, etc.)</v>
          </cell>
          <cell r="HQ270" t="str">
            <v>Non</v>
          </cell>
          <cell r="HR270" t="str">
            <v>Oui</v>
          </cell>
          <cell r="HU270" t="str">
            <v>Structure de santé (centre, clinique, hôpital, etc.)</v>
          </cell>
          <cell r="HW270" t="str">
            <v>Structure de santé (centre, clinique, hôpital, etc.)</v>
          </cell>
          <cell r="HY270" t="str">
            <v>Entre 1 heure et 2 heures</v>
          </cell>
          <cell r="HZ270" t="str">
            <v>Non</v>
          </cell>
          <cell r="IB270" t="str">
            <v>Oui</v>
          </cell>
          <cell r="IC270" t="str">
            <v>Oui</v>
          </cell>
          <cell r="ID270" t="str">
            <v>Oui</v>
          </cell>
          <cell r="IG270" t="str">
            <v>Non</v>
          </cell>
          <cell r="II270" t="str">
            <v>Non</v>
          </cell>
          <cell r="IO270">
            <v>0</v>
          </cell>
          <cell r="IP270">
            <v>1</v>
          </cell>
          <cell r="IQ270">
            <v>0</v>
          </cell>
          <cell r="IR270">
            <v>0</v>
          </cell>
          <cell r="IS270">
            <v>1</v>
          </cell>
          <cell r="IT270">
            <v>0</v>
          </cell>
          <cell r="IU270">
            <v>0</v>
          </cell>
          <cell r="IW270">
            <v>0</v>
          </cell>
          <cell r="IX270">
            <v>0</v>
          </cell>
          <cell r="IY270">
            <v>0</v>
          </cell>
          <cell r="IZ270">
            <v>0</v>
          </cell>
          <cell r="JA270">
            <v>0</v>
          </cell>
          <cell r="JB270">
            <v>1</v>
          </cell>
          <cell r="JC270">
            <v>0</v>
          </cell>
          <cell r="JE270">
            <v>0</v>
          </cell>
          <cell r="JF270">
            <v>1</v>
          </cell>
          <cell r="JG270">
            <v>0</v>
          </cell>
          <cell r="JH270">
            <v>0</v>
          </cell>
          <cell r="JI270">
            <v>0</v>
          </cell>
          <cell r="JJ270">
            <v>0</v>
          </cell>
          <cell r="JK270">
            <v>0</v>
          </cell>
          <cell r="JL270">
            <v>0</v>
          </cell>
          <cell r="JO270" t="str">
            <v>Moins de 1 heure</v>
          </cell>
          <cell r="JP270" t="str">
            <v>Non</v>
          </cell>
          <cell r="KD270">
            <v>1</v>
          </cell>
          <cell r="KE270">
            <v>0</v>
          </cell>
          <cell r="KF270">
            <v>0</v>
          </cell>
          <cell r="KG270">
            <v>0</v>
          </cell>
          <cell r="KH270">
            <v>0</v>
          </cell>
          <cell r="KI270">
            <v>0</v>
          </cell>
          <cell r="KJ270">
            <v>0</v>
          </cell>
          <cell r="KK270">
            <v>0</v>
          </cell>
          <cell r="KL270">
            <v>0</v>
          </cell>
          <cell r="KM270">
            <v>0</v>
          </cell>
          <cell r="KN270">
            <v>0</v>
          </cell>
          <cell r="KO270">
            <v>0</v>
          </cell>
          <cell r="KP270">
            <v>0</v>
          </cell>
          <cell r="KQ270">
            <v>0</v>
          </cell>
          <cell r="KR270">
            <v>0</v>
          </cell>
          <cell r="KS270">
            <v>0</v>
          </cell>
          <cell r="KV270">
            <v>0</v>
          </cell>
          <cell r="KW270">
            <v>0</v>
          </cell>
          <cell r="KX270">
            <v>1</v>
          </cell>
          <cell r="KY270">
            <v>1</v>
          </cell>
          <cell r="KZ270">
            <v>1</v>
          </cell>
          <cell r="LA270">
            <v>0</v>
          </cell>
          <cell r="LD270">
            <v>0</v>
          </cell>
          <cell r="LE270">
            <v>0</v>
          </cell>
          <cell r="LG270">
            <v>0</v>
          </cell>
          <cell r="LH270">
            <v>0</v>
          </cell>
          <cell r="LI270">
            <v>0</v>
          </cell>
          <cell r="LJ270">
            <v>1</v>
          </cell>
          <cell r="LK270">
            <v>0</v>
          </cell>
          <cell r="LL270">
            <v>1</v>
          </cell>
          <cell r="LM270">
            <v>0</v>
          </cell>
          <cell r="LN270">
            <v>0</v>
          </cell>
          <cell r="LQ270">
            <v>0</v>
          </cell>
          <cell r="LR270">
            <v>0</v>
          </cell>
          <cell r="LS270">
            <v>0</v>
          </cell>
          <cell r="LT270">
            <v>0</v>
          </cell>
          <cell r="LU270">
            <v>0</v>
          </cell>
          <cell r="LV270">
            <v>0</v>
          </cell>
          <cell r="LW270">
            <v>1</v>
          </cell>
          <cell r="LX270">
            <v>0</v>
          </cell>
          <cell r="LY270">
            <v>1</v>
          </cell>
          <cell r="LZ270">
            <v>1</v>
          </cell>
          <cell r="MA270">
            <v>0</v>
          </cell>
          <cell r="MB270">
            <v>0</v>
          </cell>
          <cell r="MC270">
            <v>0</v>
          </cell>
          <cell r="MD270">
            <v>0</v>
          </cell>
          <cell r="MG270">
            <v>0</v>
          </cell>
          <cell r="MH270">
            <v>1</v>
          </cell>
          <cell r="MI270">
            <v>0</v>
          </cell>
          <cell r="MJ270">
            <v>0</v>
          </cell>
          <cell r="MK270">
            <v>0</v>
          </cell>
          <cell r="ML270">
            <v>0</v>
          </cell>
          <cell r="MM270">
            <v>0</v>
          </cell>
          <cell r="MN270">
            <v>0</v>
          </cell>
          <cell r="MO270">
            <v>0</v>
          </cell>
          <cell r="MP270">
            <v>1</v>
          </cell>
          <cell r="MQ270">
            <v>0</v>
          </cell>
          <cell r="MR270">
            <v>0</v>
          </cell>
          <cell r="MS270">
            <v>1</v>
          </cell>
          <cell r="MT270">
            <v>0</v>
          </cell>
          <cell r="MU270">
            <v>0</v>
          </cell>
          <cell r="NH270">
            <v>1</v>
          </cell>
          <cell r="NN270">
            <v>5</v>
          </cell>
          <cell r="QR270">
            <v>14</v>
          </cell>
          <cell r="QS270">
            <v>21</v>
          </cell>
        </row>
        <row r="271">
          <cell r="F271" t="str">
            <v>Oui</v>
          </cell>
          <cell r="I271">
            <v>0</v>
          </cell>
          <cell r="AM271">
            <v>45200</v>
          </cell>
          <cell r="AN271" t="str">
            <v>Oui</v>
          </cell>
          <cell r="AQ271" t="str">
            <v>Déplacé interne</v>
          </cell>
          <cell r="BE271">
            <v>0</v>
          </cell>
          <cell r="BF271">
            <v>0</v>
          </cell>
          <cell r="BH271">
            <v>0</v>
          </cell>
          <cell r="BI271">
            <v>0</v>
          </cell>
          <cell r="BK271">
            <v>2</v>
          </cell>
          <cell r="BL271">
            <v>3</v>
          </cell>
          <cell r="BN271">
            <v>1</v>
          </cell>
          <cell r="BO271">
            <v>1</v>
          </cell>
          <cell r="BQ271">
            <v>0</v>
          </cell>
          <cell r="BR271">
            <v>0</v>
          </cell>
          <cell r="CC271">
            <v>7</v>
          </cell>
          <cell r="CF271">
            <v>7</v>
          </cell>
          <cell r="DE271" t="str">
            <v>Travail journalier</v>
          </cell>
          <cell r="DG271" t="str">
            <v>Non</v>
          </cell>
          <cell r="DI271" t="str">
            <v>Oui</v>
          </cell>
          <cell r="DL271" t="str">
            <v>Non</v>
          </cell>
          <cell r="DO271">
            <v>0</v>
          </cell>
          <cell r="DP271">
            <v>0</v>
          </cell>
          <cell r="DQ271">
            <v>0</v>
          </cell>
          <cell r="DR271">
            <v>1</v>
          </cell>
          <cell r="DS271">
            <v>1</v>
          </cell>
          <cell r="DT271">
            <v>0</v>
          </cell>
          <cell r="DU271">
            <v>0</v>
          </cell>
          <cell r="DV271">
            <v>0</v>
          </cell>
          <cell r="DW271">
            <v>0</v>
          </cell>
          <cell r="DX271">
            <v>0</v>
          </cell>
          <cell r="DY271">
            <v>0</v>
          </cell>
          <cell r="DZ271">
            <v>0</v>
          </cell>
          <cell r="EA271">
            <v>0</v>
          </cell>
          <cell r="EB271">
            <v>0</v>
          </cell>
          <cell r="EC271">
            <v>0</v>
          </cell>
          <cell r="ED271">
            <v>0</v>
          </cell>
          <cell r="EF271">
            <v>0</v>
          </cell>
          <cell r="EI271">
            <v>1</v>
          </cell>
          <cell r="EJ271">
            <v>1</v>
          </cell>
          <cell r="EK271">
            <v>1</v>
          </cell>
          <cell r="EL271">
            <v>1</v>
          </cell>
          <cell r="FP271" t="str">
            <v>En famille d'accueil</v>
          </cell>
          <cell r="FR271" t="str">
            <v>Maison (construction non-durable délabrée)</v>
          </cell>
          <cell r="FU271" t="str">
            <v>Oui</v>
          </cell>
          <cell r="GE271" t="str">
            <v>Non</v>
          </cell>
          <cell r="GH271" t="str">
            <v>Eau de surface (p.ex. rivière, barrage, lac, mare, courant, canal, système d’irrigation, etc.)</v>
          </cell>
          <cell r="GK271" t="str">
            <v>Non</v>
          </cell>
          <cell r="GL271" t="str">
            <v>Non</v>
          </cell>
          <cell r="GM271" t="str">
            <v>Non</v>
          </cell>
          <cell r="GN271" t="str">
            <v>Non</v>
          </cell>
          <cell r="GO271" t="str">
            <v>Moins de 30 minutes</v>
          </cell>
          <cell r="GQ271">
            <v>0</v>
          </cell>
          <cell r="GR271">
            <v>0</v>
          </cell>
          <cell r="GS271">
            <v>0</v>
          </cell>
          <cell r="GT271">
            <v>0</v>
          </cell>
          <cell r="GU271">
            <v>0</v>
          </cell>
          <cell r="GV271">
            <v>1</v>
          </cell>
          <cell r="GW271">
            <v>0</v>
          </cell>
          <cell r="GX271">
            <v>0</v>
          </cell>
          <cell r="GY271">
            <v>1</v>
          </cell>
          <cell r="GZ271">
            <v>1</v>
          </cell>
          <cell r="HA271">
            <v>0</v>
          </cell>
          <cell r="HB271">
            <v>0</v>
          </cell>
          <cell r="HM271" t="str">
            <v>Non</v>
          </cell>
          <cell r="HO271" t="str">
            <v>Pas d'installation sanitaire/défécation à l'air libre</v>
          </cell>
          <cell r="HU271" t="str">
            <v>Structure de santé (centre, clinique, hôpital, etc.)</v>
          </cell>
          <cell r="HW271" t="str">
            <v>Structure de santé (centre, clinique, hôpital, etc.)</v>
          </cell>
          <cell r="HY271" t="str">
            <v>Entre 1 heure et 2 heures</v>
          </cell>
          <cell r="HZ271" t="str">
            <v>Non</v>
          </cell>
          <cell r="IG271" t="str">
            <v>Non</v>
          </cell>
          <cell r="II271" t="str">
            <v>Non</v>
          </cell>
          <cell r="IO271">
            <v>0</v>
          </cell>
          <cell r="IP271">
            <v>0</v>
          </cell>
          <cell r="IQ271">
            <v>0</v>
          </cell>
          <cell r="IR271">
            <v>0</v>
          </cell>
          <cell r="IS271">
            <v>0</v>
          </cell>
          <cell r="IT271">
            <v>1</v>
          </cell>
          <cell r="IU271">
            <v>0</v>
          </cell>
          <cell r="IW271">
            <v>0</v>
          </cell>
          <cell r="IX271">
            <v>0</v>
          </cell>
          <cell r="IY271">
            <v>0</v>
          </cell>
          <cell r="IZ271">
            <v>0</v>
          </cell>
          <cell r="JA271">
            <v>0</v>
          </cell>
          <cell r="JB271">
            <v>1</v>
          </cell>
          <cell r="JC271">
            <v>0</v>
          </cell>
          <cell r="JE271">
            <v>0</v>
          </cell>
          <cell r="JF271">
            <v>1</v>
          </cell>
          <cell r="JG271">
            <v>0</v>
          </cell>
          <cell r="JH271">
            <v>0</v>
          </cell>
          <cell r="JI271">
            <v>0</v>
          </cell>
          <cell r="JJ271">
            <v>0</v>
          </cell>
          <cell r="JK271">
            <v>0</v>
          </cell>
          <cell r="JL271">
            <v>0</v>
          </cell>
          <cell r="JO271" t="str">
            <v>Moins de 1 heure</v>
          </cell>
          <cell r="JP271" t="str">
            <v>Non</v>
          </cell>
          <cell r="JS271" t="str">
            <v>Certains mais pas tous</v>
          </cell>
          <cell r="JT271" t="str">
            <v>Certaines mais pas toutes</v>
          </cell>
          <cell r="JU271" t="str">
            <v>Pas de garçons de cet âge dans le ménage</v>
          </cell>
          <cell r="JV271" t="str">
            <v>Pas de filles de cet âge dans le ménage</v>
          </cell>
          <cell r="JZ271" t="str">
            <v>Interruption suite à un déplacement / retour</v>
          </cell>
          <cell r="KD271">
            <v>1</v>
          </cell>
          <cell r="KE271">
            <v>0</v>
          </cell>
          <cell r="KF271">
            <v>0</v>
          </cell>
          <cell r="KG271">
            <v>0</v>
          </cell>
          <cell r="KH271">
            <v>0</v>
          </cell>
          <cell r="KI271">
            <v>0</v>
          </cell>
          <cell r="KJ271">
            <v>0</v>
          </cell>
          <cell r="KK271">
            <v>0</v>
          </cell>
          <cell r="KL271">
            <v>0</v>
          </cell>
          <cell r="KM271">
            <v>0</v>
          </cell>
          <cell r="KN271">
            <v>0</v>
          </cell>
          <cell r="KO271">
            <v>0</v>
          </cell>
          <cell r="KP271">
            <v>0</v>
          </cell>
          <cell r="KQ271">
            <v>0</v>
          </cell>
          <cell r="KR271">
            <v>0</v>
          </cell>
          <cell r="KS271">
            <v>0</v>
          </cell>
          <cell r="KV271">
            <v>1</v>
          </cell>
          <cell r="KW271">
            <v>0</v>
          </cell>
          <cell r="KX271">
            <v>1</v>
          </cell>
          <cell r="KY271">
            <v>1</v>
          </cell>
          <cell r="KZ271">
            <v>1</v>
          </cell>
          <cell r="LA271">
            <v>0</v>
          </cell>
          <cell r="LD271">
            <v>0</v>
          </cell>
          <cell r="LE271">
            <v>0</v>
          </cell>
          <cell r="LG271">
            <v>0</v>
          </cell>
          <cell r="LH271">
            <v>0</v>
          </cell>
          <cell r="LI271">
            <v>0</v>
          </cell>
          <cell r="LJ271">
            <v>1</v>
          </cell>
          <cell r="LK271">
            <v>0</v>
          </cell>
          <cell r="LL271">
            <v>1</v>
          </cell>
          <cell r="LM271">
            <v>0</v>
          </cell>
          <cell r="LN271">
            <v>0</v>
          </cell>
          <cell r="LQ271">
            <v>0</v>
          </cell>
          <cell r="LR271">
            <v>0</v>
          </cell>
          <cell r="LS271">
            <v>0</v>
          </cell>
          <cell r="LT271">
            <v>0</v>
          </cell>
          <cell r="LU271">
            <v>1</v>
          </cell>
          <cell r="LV271">
            <v>1</v>
          </cell>
          <cell r="LW271">
            <v>0</v>
          </cell>
          <cell r="LX271">
            <v>0</v>
          </cell>
          <cell r="LY271">
            <v>1</v>
          </cell>
          <cell r="LZ271">
            <v>0</v>
          </cell>
          <cell r="MA271">
            <v>0</v>
          </cell>
          <cell r="MB271">
            <v>0</v>
          </cell>
          <cell r="MC271">
            <v>0</v>
          </cell>
          <cell r="MD271">
            <v>0</v>
          </cell>
          <cell r="MG271">
            <v>0</v>
          </cell>
          <cell r="MH271">
            <v>0</v>
          </cell>
          <cell r="MI271">
            <v>0</v>
          </cell>
          <cell r="MJ271">
            <v>0</v>
          </cell>
          <cell r="MK271">
            <v>0</v>
          </cell>
          <cell r="ML271">
            <v>1</v>
          </cell>
          <cell r="MM271">
            <v>0</v>
          </cell>
          <cell r="MN271">
            <v>1</v>
          </cell>
          <cell r="MO271">
            <v>0</v>
          </cell>
          <cell r="MP271">
            <v>1</v>
          </cell>
          <cell r="MQ271">
            <v>0</v>
          </cell>
          <cell r="MR271">
            <v>0</v>
          </cell>
          <cell r="MS271">
            <v>0</v>
          </cell>
          <cell r="MT271">
            <v>0</v>
          </cell>
          <cell r="MU271">
            <v>0</v>
          </cell>
          <cell r="NH271">
            <v>1</v>
          </cell>
          <cell r="NN271">
            <v>4.4000000000000004</v>
          </cell>
          <cell r="QR271">
            <v>10</v>
          </cell>
          <cell r="QS271">
            <v>39</v>
          </cell>
        </row>
        <row r="272">
          <cell r="F272" t="str">
            <v>Oui</v>
          </cell>
          <cell r="I272">
            <v>0</v>
          </cell>
          <cell r="AM272">
            <v>45200</v>
          </cell>
          <cell r="AN272" t="str">
            <v>Oui</v>
          </cell>
          <cell r="AQ272" t="str">
            <v>Déplacé interne</v>
          </cell>
          <cell r="BE272">
            <v>0</v>
          </cell>
          <cell r="BF272">
            <v>0</v>
          </cell>
          <cell r="BH272">
            <v>0</v>
          </cell>
          <cell r="BI272">
            <v>1</v>
          </cell>
          <cell r="BK272">
            <v>0</v>
          </cell>
          <cell r="BL272">
            <v>0</v>
          </cell>
          <cell r="BN272">
            <v>1</v>
          </cell>
          <cell r="BO272">
            <v>1</v>
          </cell>
          <cell r="BQ272">
            <v>0</v>
          </cell>
          <cell r="BR272">
            <v>0</v>
          </cell>
          <cell r="CC272">
            <v>3</v>
          </cell>
          <cell r="CF272">
            <v>3</v>
          </cell>
          <cell r="DE272" t="str">
            <v>Travail journalier</v>
          </cell>
          <cell r="DG272" t="str">
            <v>Non</v>
          </cell>
          <cell r="DI272" t="str">
            <v>Oui</v>
          </cell>
          <cell r="DL272" t="str">
            <v>Non</v>
          </cell>
          <cell r="DO272">
            <v>0</v>
          </cell>
          <cell r="DP272">
            <v>0</v>
          </cell>
          <cell r="DQ272">
            <v>0</v>
          </cell>
          <cell r="DR272">
            <v>1</v>
          </cell>
          <cell r="DS272">
            <v>1</v>
          </cell>
          <cell r="DT272">
            <v>0</v>
          </cell>
          <cell r="DU272">
            <v>0</v>
          </cell>
          <cell r="DV272">
            <v>0</v>
          </cell>
          <cell r="DW272">
            <v>0</v>
          </cell>
          <cell r="DX272">
            <v>0</v>
          </cell>
          <cell r="DY272">
            <v>0</v>
          </cell>
          <cell r="DZ272">
            <v>0</v>
          </cell>
          <cell r="EA272">
            <v>0</v>
          </cell>
          <cell r="EB272">
            <v>0</v>
          </cell>
          <cell r="EC272">
            <v>0</v>
          </cell>
          <cell r="ED272">
            <v>0</v>
          </cell>
          <cell r="EF272">
            <v>0</v>
          </cell>
          <cell r="EI272">
            <v>2</v>
          </cell>
          <cell r="EJ272">
            <v>2</v>
          </cell>
          <cell r="FP272" t="str">
            <v>En famille d'accueil</v>
          </cell>
          <cell r="FR272" t="str">
            <v>Maison (construction non-durable délabrée)</v>
          </cell>
          <cell r="FU272" t="str">
            <v>Oui</v>
          </cell>
          <cell r="GE272" t="str">
            <v>Non</v>
          </cell>
          <cell r="GH272" t="str">
            <v>Eau de surface (p.ex. rivière, barrage, lac, mare, courant, canal, système d’irrigation, etc.)</v>
          </cell>
          <cell r="GK272" t="str">
            <v>Non</v>
          </cell>
          <cell r="GL272" t="str">
            <v>Non</v>
          </cell>
          <cell r="GM272" t="str">
            <v>Non</v>
          </cell>
          <cell r="GN272" t="str">
            <v>Non</v>
          </cell>
          <cell r="GO272" t="str">
            <v>De 31 minutes à 2 heures</v>
          </cell>
          <cell r="GQ272">
            <v>0</v>
          </cell>
          <cell r="GR272">
            <v>1</v>
          </cell>
          <cell r="GS272">
            <v>0</v>
          </cell>
          <cell r="GT272">
            <v>0</v>
          </cell>
          <cell r="GU272">
            <v>0</v>
          </cell>
          <cell r="GV272">
            <v>1</v>
          </cell>
          <cell r="GW272">
            <v>0</v>
          </cell>
          <cell r="GX272">
            <v>0</v>
          </cell>
          <cell r="GY272">
            <v>1</v>
          </cell>
          <cell r="GZ272">
            <v>0</v>
          </cell>
          <cell r="HA272">
            <v>0</v>
          </cell>
          <cell r="HB272">
            <v>0</v>
          </cell>
          <cell r="HM272" t="str">
            <v>Non</v>
          </cell>
          <cell r="HO272" t="str">
            <v>Pas d'installation sanitaire/défécation à l'air libre</v>
          </cell>
          <cell r="HU272" t="str">
            <v>Structure de santé (centre, clinique, hôpital, etc.)</v>
          </cell>
          <cell r="HW272" t="str">
            <v>Structure de santé (centre, clinique, hôpital, etc.)</v>
          </cell>
          <cell r="HY272" t="str">
            <v>Plus d’une demi-journée / pas de centre de santé disponible</v>
          </cell>
          <cell r="HZ272" t="str">
            <v>Non</v>
          </cell>
          <cell r="IB272" t="str">
            <v>Oui</v>
          </cell>
          <cell r="IC272" t="str">
            <v>Oui</v>
          </cell>
          <cell r="ID272" t="str">
            <v>Oui</v>
          </cell>
          <cell r="IG272" t="str">
            <v>Oui</v>
          </cell>
          <cell r="II272" t="str">
            <v>Non</v>
          </cell>
          <cell r="IO272">
            <v>0</v>
          </cell>
          <cell r="IP272">
            <v>0</v>
          </cell>
          <cell r="IQ272">
            <v>0</v>
          </cell>
          <cell r="IR272">
            <v>0</v>
          </cell>
          <cell r="IS272">
            <v>0</v>
          </cell>
          <cell r="IT272">
            <v>1</v>
          </cell>
          <cell r="IU272">
            <v>0</v>
          </cell>
          <cell r="IW272">
            <v>0</v>
          </cell>
          <cell r="IX272">
            <v>0</v>
          </cell>
          <cell r="IY272">
            <v>0</v>
          </cell>
          <cell r="IZ272">
            <v>0</v>
          </cell>
          <cell r="JA272">
            <v>0</v>
          </cell>
          <cell r="JB272">
            <v>1</v>
          </cell>
          <cell r="JC272">
            <v>0</v>
          </cell>
          <cell r="JE272">
            <v>0</v>
          </cell>
          <cell r="JF272">
            <v>1</v>
          </cell>
          <cell r="JG272">
            <v>0</v>
          </cell>
          <cell r="JH272">
            <v>0</v>
          </cell>
          <cell r="JI272">
            <v>0</v>
          </cell>
          <cell r="JJ272">
            <v>0</v>
          </cell>
          <cell r="JK272">
            <v>0</v>
          </cell>
          <cell r="JL272">
            <v>0</v>
          </cell>
          <cell r="JO272" t="str">
            <v>Moins de 1 heure</v>
          </cell>
          <cell r="JP272" t="str">
            <v>Non</v>
          </cell>
          <cell r="KD272">
            <v>1</v>
          </cell>
          <cell r="KE272">
            <v>0</v>
          </cell>
          <cell r="KF272">
            <v>0</v>
          </cell>
          <cell r="KG272">
            <v>0</v>
          </cell>
          <cell r="KH272">
            <v>0</v>
          </cell>
          <cell r="KI272">
            <v>0</v>
          </cell>
          <cell r="KJ272">
            <v>0</v>
          </cell>
          <cell r="KK272">
            <v>0</v>
          </cell>
          <cell r="KL272">
            <v>0</v>
          </cell>
          <cell r="KM272">
            <v>0</v>
          </cell>
          <cell r="KN272">
            <v>0</v>
          </cell>
          <cell r="KO272">
            <v>0</v>
          </cell>
          <cell r="KP272">
            <v>0</v>
          </cell>
          <cell r="KQ272">
            <v>0</v>
          </cell>
          <cell r="KR272">
            <v>0</v>
          </cell>
          <cell r="KS272">
            <v>0</v>
          </cell>
          <cell r="KV272">
            <v>1</v>
          </cell>
          <cell r="KW272">
            <v>0</v>
          </cell>
          <cell r="KX272">
            <v>1</v>
          </cell>
          <cell r="KY272">
            <v>1</v>
          </cell>
          <cell r="KZ272">
            <v>1</v>
          </cell>
          <cell r="LA272">
            <v>0</v>
          </cell>
          <cell r="LD272">
            <v>0</v>
          </cell>
          <cell r="LE272">
            <v>0</v>
          </cell>
          <cell r="LG272">
            <v>1</v>
          </cell>
          <cell r="LH272">
            <v>0</v>
          </cell>
          <cell r="LI272">
            <v>0</v>
          </cell>
          <cell r="LJ272">
            <v>1</v>
          </cell>
          <cell r="LK272">
            <v>1</v>
          </cell>
          <cell r="LL272">
            <v>0</v>
          </cell>
          <cell r="LM272">
            <v>0</v>
          </cell>
          <cell r="LN272">
            <v>0</v>
          </cell>
          <cell r="LQ272">
            <v>0</v>
          </cell>
          <cell r="LR272">
            <v>0</v>
          </cell>
          <cell r="LS272">
            <v>0</v>
          </cell>
          <cell r="LT272">
            <v>0</v>
          </cell>
          <cell r="LU272">
            <v>1</v>
          </cell>
          <cell r="LV272">
            <v>0</v>
          </cell>
          <cell r="LW272">
            <v>0</v>
          </cell>
          <cell r="LX272">
            <v>0</v>
          </cell>
          <cell r="LY272">
            <v>1</v>
          </cell>
          <cell r="LZ272">
            <v>0</v>
          </cell>
          <cell r="MA272">
            <v>0</v>
          </cell>
          <cell r="MB272">
            <v>0</v>
          </cell>
          <cell r="MC272">
            <v>0</v>
          </cell>
          <cell r="MD272">
            <v>0</v>
          </cell>
          <cell r="MG272">
            <v>0</v>
          </cell>
          <cell r="MH272">
            <v>0</v>
          </cell>
          <cell r="MI272">
            <v>1</v>
          </cell>
          <cell r="MJ272">
            <v>1</v>
          </cell>
          <cell r="MK272">
            <v>0</v>
          </cell>
          <cell r="ML272">
            <v>0</v>
          </cell>
          <cell r="MM272">
            <v>1</v>
          </cell>
          <cell r="MN272">
            <v>0</v>
          </cell>
          <cell r="MO272">
            <v>0</v>
          </cell>
          <cell r="MP272">
            <v>0</v>
          </cell>
          <cell r="MQ272">
            <v>0</v>
          </cell>
          <cell r="MR272">
            <v>0</v>
          </cell>
          <cell r="MS272">
            <v>0</v>
          </cell>
          <cell r="MT272">
            <v>0</v>
          </cell>
          <cell r="MU272">
            <v>0</v>
          </cell>
          <cell r="NH272">
            <v>1</v>
          </cell>
          <cell r="NN272">
            <v>4.0999999999999996</v>
          </cell>
          <cell r="QR272">
            <v>11</v>
          </cell>
          <cell r="QS272">
            <v>21</v>
          </cell>
        </row>
        <row r="273">
          <cell r="F273" t="str">
            <v>Oui</v>
          </cell>
          <cell r="I273">
            <v>0</v>
          </cell>
          <cell r="AM273">
            <v>45200</v>
          </cell>
          <cell r="AN273" t="str">
            <v>Oui</v>
          </cell>
          <cell r="AQ273" t="str">
            <v>Déplacé interne</v>
          </cell>
          <cell r="BE273">
            <v>0</v>
          </cell>
          <cell r="BF273">
            <v>0</v>
          </cell>
          <cell r="BH273">
            <v>0</v>
          </cell>
          <cell r="BI273">
            <v>0</v>
          </cell>
          <cell r="BK273">
            <v>1</v>
          </cell>
          <cell r="BL273">
            <v>1</v>
          </cell>
          <cell r="BN273">
            <v>0</v>
          </cell>
          <cell r="BO273">
            <v>0</v>
          </cell>
          <cell r="BQ273">
            <v>0</v>
          </cell>
          <cell r="BR273">
            <v>1</v>
          </cell>
          <cell r="CC273">
            <v>3</v>
          </cell>
          <cell r="CF273">
            <v>3</v>
          </cell>
          <cell r="DE273" t="str">
            <v>Travail journalier</v>
          </cell>
          <cell r="DG273" t="str">
            <v>Non</v>
          </cell>
          <cell r="DI273" t="str">
            <v>Non</v>
          </cell>
          <cell r="DJ273" t="str">
            <v>Les produits sur le marché sont trop chers pour le ménage</v>
          </cell>
          <cell r="DL273" t="str">
            <v>Non</v>
          </cell>
          <cell r="DO273">
            <v>0</v>
          </cell>
          <cell r="DP273">
            <v>0</v>
          </cell>
          <cell r="DQ273">
            <v>1</v>
          </cell>
          <cell r="DR273">
            <v>0</v>
          </cell>
          <cell r="DS273">
            <v>1</v>
          </cell>
          <cell r="DT273">
            <v>0</v>
          </cell>
          <cell r="DU273">
            <v>0</v>
          </cell>
          <cell r="DV273">
            <v>0</v>
          </cell>
          <cell r="DW273">
            <v>0</v>
          </cell>
          <cell r="DX273">
            <v>0</v>
          </cell>
          <cell r="DY273">
            <v>0</v>
          </cell>
          <cell r="DZ273">
            <v>0</v>
          </cell>
          <cell r="EA273">
            <v>0</v>
          </cell>
          <cell r="EB273">
            <v>0</v>
          </cell>
          <cell r="EC273">
            <v>0</v>
          </cell>
          <cell r="ED273">
            <v>0</v>
          </cell>
          <cell r="EF273">
            <v>0</v>
          </cell>
          <cell r="EI273">
            <v>0</v>
          </cell>
          <cell r="EJ273">
            <v>1</v>
          </cell>
          <cell r="EK273">
            <v>1</v>
          </cell>
          <cell r="EL273">
            <v>1</v>
          </cell>
          <cell r="FP273" t="str">
            <v>En famille d'accueil</v>
          </cell>
          <cell r="FR273" t="str">
            <v>Abri d'urgence (non-durable, construit à partir des matériaux disponibles en urgence)</v>
          </cell>
          <cell r="FU273" t="str">
            <v>Non</v>
          </cell>
          <cell r="GE273" t="str">
            <v>Non</v>
          </cell>
          <cell r="GH273" t="str">
            <v>Source améliorée (c'est-à-dire protégée de l'extérieur, p.ex. eau courante/robinet, puits creusé couvert, puits à pompe/forage, camion-citerne/charrette avec citerne, Kiosque/échoppe/boutique à eau, eau en bouteille; eau en sachet, etc. et eau de pluie)</v>
          </cell>
          <cell r="GK273" t="str">
            <v>Non</v>
          </cell>
          <cell r="GL273" t="str">
            <v>Non</v>
          </cell>
          <cell r="GM273" t="str">
            <v>Non</v>
          </cell>
          <cell r="GN273" t="str">
            <v>Non</v>
          </cell>
          <cell r="GO273" t="str">
            <v>Moins de 30 minutes</v>
          </cell>
          <cell r="GQ273">
            <v>0</v>
          </cell>
          <cell r="GR273">
            <v>0</v>
          </cell>
          <cell r="GS273">
            <v>0</v>
          </cell>
          <cell r="GT273">
            <v>0</v>
          </cell>
          <cell r="GU273">
            <v>0</v>
          </cell>
          <cell r="GV273">
            <v>0</v>
          </cell>
          <cell r="GW273">
            <v>0</v>
          </cell>
          <cell r="GX273">
            <v>0</v>
          </cell>
          <cell r="GY273">
            <v>1</v>
          </cell>
          <cell r="GZ273">
            <v>0</v>
          </cell>
          <cell r="HA273">
            <v>0</v>
          </cell>
          <cell r="HB273">
            <v>0</v>
          </cell>
          <cell r="HM273" t="str">
            <v>Non</v>
          </cell>
          <cell r="HO273" t="str">
            <v>Installation sanitaire non-améliorée (c’est-à-dire qui n'empêchent pas le contact extérieur avec les excréments, p.ex. latrine à fosse ouverte/sans dalle, latrines traditionnelles, etc.)</v>
          </cell>
          <cell r="HQ273" t="str">
            <v>Non</v>
          </cell>
          <cell r="HR273" t="str">
            <v>Oui</v>
          </cell>
          <cell r="HU273" t="str">
            <v>Structure de santé (centre, clinique, hôpital, etc.)</v>
          </cell>
          <cell r="HW273" t="str">
            <v>Structure de santé (centre, clinique, hôpital, etc.)</v>
          </cell>
          <cell r="HY273" t="str">
            <v>Moins de 1 heure</v>
          </cell>
          <cell r="HZ273" t="str">
            <v>Non</v>
          </cell>
          <cell r="IG273" t="str">
            <v>Non</v>
          </cell>
          <cell r="II273" t="str">
            <v>Non</v>
          </cell>
          <cell r="IO273">
            <v>0</v>
          </cell>
          <cell r="IP273">
            <v>0</v>
          </cell>
          <cell r="IQ273">
            <v>0</v>
          </cell>
          <cell r="IR273">
            <v>0</v>
          </cell>
          <cell r="IS273">
            <v>0</v>
          </cell>
          <cell r="IT273">
            <v>1</v>
          </cell>
          <cell r="IU273">
            <v>0</v>
          </cell>
          <cell r="IW273">
            <v>0</v>
          </cell>
          <cell r="IX273">
            <v>0</v>
          </cell>
          <cell r="IY273">
            <v>0</v>
          </cell>
          <cell r="IZ273">
            <v>0</v>
          </cell>
          <cell r="JA273">
            <v>0</v>
          </cell>
          <cell r="JB273">
            <v>1</v>
          </cell>
          <cell r="JC273">
            <v>0</v>
          </cell>
          <cell r="JE273">
            <v>1</v>
          </cell>
          <cell r="JF273">
            <v>0</v>
          </cell>
          <cell r="JG273">
            <v>0</v>
          </cell>
          <cell r="JH273">
            <v>0</v>
          </cell>
          <cell r="JI273">
            <v>0</v>
          </cell>
          <cell r="JJ273">
            <v>0</v>
          </cell>
          <cell r="JK273">
            <v>0</v>
          </cell>
          <cell r="JL273">
            <v>0</v>
          </cell>
          <cell r="JO273" t="str">
            <v>Moins de 1 heure</v>
          </cell>
          <cell r="JP273" t="str">
            <v>Non</v>
          </cell>
          <cell r="JS273" t="str">
            <v>Aucun</v>
          </cell>
          <cell r="JT273" t="str">
            <v>Aucune</v>
          </cell>
          <cell r="JU273" t="str">
            <v>Aucun</v>
          </cell>
          <cell r="JV273" t="str">
            <v>Aucune</v>
          </cell>
          <cell r="JZ273" t="str">
            <v>Interruption suite à un déplacement / retour</v>
          </cell>
          <cell r="KD273">
            <v>1</v>
          </cell>
          <cell r="KE273">
            <v>0</v>
          </cell>
          <cell r="KF273">
            <v>0</v>
          </cell>
          <cell r="KG273">
            <v>0</v>
          </cell>
          <cell r="KH273">
            <v>0</v>
          </cell>
          <cell r="KI273">
            <v>0</v>
          </cell>
          <cell r="KJ273">
            <v>0</v>
          </cell>
          <cell r="KK273">
            <v>0</v>
          </cell>
          <cell r="KL273">
            <v>0</v>
          </cell>
          <cell r="KM273">
            <v>0</v>
          </cell>
          <cell r="KN273">
            <v>0</v>
          </cell>
          <cell r="KO273">
            <v>0</v>
          </cell>
          <cell r="KP273">
            <v>0</v>
          </cell>
          <cell r="KQ273">
            <v>0</v>
          </cell>
          <cell r="KR273">
            <v>0</v>
          </cell>
          <cell r="KS273">
            <v>0</v>
          </cell>
          <cell r="KV273">
            <v>1</v>
          </cell>
          <cell r="KW273">
            <v>0</v>
          </cell>
          <cell r="KX273">
            <v>0</v>
          </cell>
          <cell r="KY273">
            <v>1</v>
          </cell>
          <cell r="KZ273">
            <v>0</v>
          </cell>
          <cell r="LA273">
            <v>0</v>
          </cell>
          <cell r="LD273">
            <v>0</v>
          </cell>
          <cell r="LE273">
            <v>1</v>
          </cell>
          <cell r="LG273">
            <v>0</v>
          </cell>
          <cell r="LH273">
            <v>0</v>
          </cell>
          <cell r="LI273">
            <v>0</v>
          </cell>
          <cell r="LJ273">
            <v>0</v>
          </cell>
          <cell r="LK273">
            <v>0</v>
          </cell>
          <cell r="LL273">
            <v>0</v>
          </cell>
          <cell r="LM273">
            <v>0</v>
          </cell>
          <cell r="LN273">
            <v>0</v>
          </cell>
          <cell r="LQ273">
            <v>0</v>
          </cell>
          <cell r="LR273">
            <v>0</v>
          </cell>
          <cell r="LS273">
            <v>1</v>
          </cell>
          <cell r="LT273">
            <v>0</v>
          </cell>
          <cell r="LU273">
            <v>0</v>
          </cell>
          <cell r="LV273">
            <v>0</v>
          </cell>
          <cell r="LW273">
            <v>0</v>
          </cell>
          <cell r="LX273">
            <v>0</v>
          </cell>
          <cell r="LY273">
            <v>0</v>
          </cell>
          <cell r="LZ273">
            <v>0</v>
          </cell>
          <cell r="MA273">
            <v>0</v>
          </cell>
          <cell r="MB273">
            <v>0</v>
          </cell>
          <cell r="MC273">
            <v>0</v>
          </cell>
          <cell r="MD273">
            <v>0</v>
          </cell>
          <cell r="MG273">
            <v>0</v>
          </cell>
          <cell r="MH273">
            <v>0</v>
          </cell>
          <cell r="MI273">
            <v>1</v>
          </cell>
          <cell r="MJ273">
            <v>0</v>
          </cell>
          <cell r="MK273">
            <v>0</v>
          </cell>
          <cell r="ML273">
            <v>0</v>
          </cell>
          <cell r="MM273">
            <v>0</v>
          </cell>
          <cell r="MN273">
            <v>0</v>
          </cell>
          <cell r="MO273">
            <v>0</v>
          </cell>
          <cell r="MP273">
            <v>0</v>
          </cell>
          <cell r="MQ273">
            <v>0</v>
          </cell>
          <cell r="MR273">
            <v>0</v>
          </cell>
          <cell r="MS273">
            <v>0</v>
          </cell>
          <cell r="MT273">
            <v>0</v>
          </cell>
          <cell r="MU273">
            <v>0</v>
          </cell>
          <cell r="NH273">
            <v>1</v>
          </cell>
          <cell r="NN273">
            <v>2.8</v>
          </cell>
          <cell r="QR273">
            <v>21</v>
          </cell>
          <cell r="QS273">
            <v>56</v>
          </cell>
        </row>
        <row r="274">
          <cell r="F274" t="str">
            <v>Oui</v>
          </cell>
          <cell r="I274">
            <v>0</v>
          </cell>
          <cell r="AM274">
            <v>45200</v>
          </cell>
          <cell r="AN274" t="str">
            <v>Oui</v>
          </cell>
          <cell r="AQ274" t="str">
            <v>Déplacé interne</v>
          </cell>
          <cell r="BE274">
            <v>0</v>
          </cell>
          <cell r="BF274">
            <v>0</v>
          </cell>
          <cell r="BH274">
            <v>2</v>
          </cell>
          <cell r="BI274">
            <v>0</v>
          </cell>
          <cell r="BK274">
            <v>0</v>
          </cell>
          <cell r="BL274">
            <v>1</v>
          </cell>
          <cell r="BN274">
            <v>1</v>
          </cell>
          <cell r="BO274">
            <v>1</v>
          </cell>
          <cell r="BQ274">
            <v>0</v>
          </cell>
          <cell r="BR274">
            <v>0</v>
          </cell>
          <cell r="CC274">
            <v>5</v>
          </cell>
          <cell r="CF274">
            <v>5</v>
          </cell>
          <cell r="DE274" t="str">
            <v>Travail journalier</v>
          </cell>
          <cell r="DG274" t="str">
            <v>Non</v>
          </cell>
          <cell r="DI274" t="str">
            <v>Non</v>
          </cell>
          <cell r="DJ274" t="str">
            <v>Les produits sur le marché sont trop chers pour le ménage</v>
          </cell>
          <cell r="DL274" t="str">
            <v>Non</v>
          </cell>
          <cell r="DO274">
            <v>0</v>
          </cell>
          <cell r="DP274">
            <v>0</v>
          </cell>
          <cell r="DQ274">
            <v>1</v>
          </cell>
          <cell r="DR274">
            <v>0</v>
          </cell>
          <cell r="DS274">
            <v>1</v>
          </cell>
          <cell r="DT274">
            <v>1</v>
          </cell>
          <cell r="DU274">
            <v>0</v>
          </cell>
          <cell r="DV274">
            <v>0</v>
          </cell>
          <cell r="DW274">
            <v>0</v>
          </cell>
          <cell r="DX274">
            <v>0</v>
          </cell>
          <cell r="DY274">
            <v>0</v>
          </cell>
          <cell r="DZ274">
            <v>0</v>
          </cell>
          <cell r="EA274">
            <v>0</v>
          </cell>
          <cell r="EB274">
            <v>0</v>
          </cell>
          <cell r="EC274">
            <v>0</v>
          </cell>
          <cell r="ED274">
            <v>0</v>
          </cell>
          <cell r="EF274">
            <v>0</v>
          </cell>
          <cell r="EI274">
            <v>1</v>
          </cell>
          <cell r="EJ274">
            <v>2</v>
          </cell>
          <cell r="EK274">
            <v>2</v>
          </cell>
          <cell r="EL274">
            <v>2</v>
          </cell>
          <cell r="FP274" t="str">
            <v>En famille d'accueil</v>
          </cell>
          <cell r="FR274" t="str">
            <v>Maison (construction non-durable délabrée)</v>
          </cell>
          <cell r="FU274" t="str">
            <v>Non</v>
          </cell>
          <cell r="GE274" t="str">
            <v>Non</v>
          </cell>
          <cell r="GH274" t="str">
            <v>Source améliorée (c'est-à-dire protégée de l'extérieur, p.ex. eau courante/robinet, puits creusé couvert, puits à pompe/forage, camion-citerne/charrette avec citerne, Kiosque/échoppe/boutique à eau, eau en bouteille; eau en sachet, etc. et eau de pluie)</v>
          </cell>
          <cell r="GK274" t="str">
            <v>Oui</v>
          </cell>
          <cell r="GL274" t="str">
            <v>Oui</v>
          </cell>
          <cell r="GM274" t="str">
            <v>Oui</v>
          </cell>
          <cell r="GN274" t="str">
            <v>Oui</v>
          </cell>
          <cell r="GO274" t="str">
            <v>Moins de 30 minutes</v>
          </cell>
          <cell r="GQ274">
            <v>0</v>
          </cell>
          <cell r="GR274">
            <v>0</v>
          </cell>
          <cell r="GS274">
            <v>0</v>
          </cell>
          <cell r="GT274">
            <v>0</v>
          </cell>
          <cell r="GU274">
            <v>0</v>
          </cell>
          <cell r="GV274">
            <v>0</v>
          </cell>
          <cell r="GW274">
            <v>0</v>
          </cell>
          <cell r="GX274">
            <v>0</v>
          </cell>
          <cell r="GY274">
            <v>1</v>
          </cell>
          <cell r="GZ274">
            <v>0</v>
          </cell>
          <cell r="HA274">
            <v>0</v>
          </cell>
          <cell r="HB274">
            <v>0</v>
          </cell>
          <cell r="HM274" t="str">
            <v>Non</v>
          </cell>
          <cell r="HO274" t="str">
            <v>Installation sanitaire non-améliorée (c’est-à-dire qui n'empêchent pas le contact extérieur avec les excréments, p.ex. latrine à fosse ouverte/sans dalle, latrines traditionnelles, etc.)</v>
          </cell>
          <cell r="HQ274" t="str">
            <v>Non</v>
          </cell>
          <cell r="HR274" t="str">
            <v>Non</v>
          </cell>
          <cell r="HU274" t="str">
            <v>Structure de santé (centre, clinique, hôpital, etc.)</v>
          </cell>
          <cell r="HW274" t="str">
            <v>Structure de santé (centre, clinique, hôpital, etc.)</v>
          </cell>
          <cell r="HY274" t="str">
            <v>Moins de 1 heure</v>
          </cell>
          <cell r="HZ274" t="str">
            <v>Non</v>
          </cell>
          <cell r="IB274" t="str">
            <v>Non</v>
          </cell>
          <cell r="IC274" t="str">
            <v>Oui</v>
          </cell>
          <cell r="ID274" t="str">
            <v>Non</v>
          </cell>
          <cell r="IG274" t="str">
            <v>Non</v>
          </cell>
          <cell r="II274" t="str">
            <v>Non</v>
          </cell>
          <cell r="IO274">
            <v>0</v>
          </cell>
          <cell r="IP274">
            <v>0</v>
          </cell>
          <cell r="IQ274">
            <v>0</v>
          </cell>
          <cell r="IR274">
            <v>0</v>
          </cell>
          <cell r="IS274">
            <v>0</v>
          </cell>
          <cell r="IT274">
            <v>1</v>
          </cell>
          <cell r="IU274">
            <v>0</v>
          </cell>
          <cell r="IW274">
            <v>0</v>
          </cell>
          <cell r="IX274">
            <v>0</v>
          </cell>
          <cell r="IY274">
            <v>0</v>
          </cell>
          <cell r="IZ274">
            <v>0</v>
          </cell>
          <cell r="JA274">
            <v>0</v>
          </cell>
          <cell r="JB274">
            <v>1</v>
          </cell>
          <cell r="JC274">
            <v>0</v>
          </cell>
          <cell r="JE274">
            <v>1</v>
          </cell>
          <cell r="JF274">
            <v>0</v>
          </cell>
          <cell r="JG274">
            <v>0</v>
          </cell>
          <cell r="JH274">
            <v>0</v>
          </cell>
          <cell r="JI274">
            <v>0</v>
          </cell>
          <cell r="JJ274">
            <v>0</v>
          </cell>
          <cell r="JK274">
            <v>0</v>
          </cell>
          <cell r="JL274">
            <v>0</v>
          </cell>
          <cell r="JO274" t="str">
            <v>Moins de 1 heure</v>
          </cell>
          <cell r="JP274" t="str">
            <v>Non</v>
          </cell>
          <cell r="JT274" t="str">
            <v>Aucune</v>
          </cell>
          <cell r="JV274" t="str">
            <v>Aucune</v>
          </cell>
          <cell r="JZ274" t="str">
            <v>Interruption suite à un déplacement / retour</v>
          </cell>
          <cell r="KD274">
            <v>1</v>
          </cell>
          <cell r="KE274">
            <v>0</v>
          </cell>
          <cell r="KF274">
            <v>0</v>
          </cell>
          <cell r="KG274">
            <v>0</v>
          </cell>
          <cell r="KH274">
            <v>0</v>
          </cell>
          <cell r="KI274">
            <v>0</v>
          </cell>
          <cell r="KJ274">
            <v>0</v>
          </cell>
          <cell r="KK274">
            <v>0</v>
          </cell>
          <cell r="KL274">
            <v>0</v>
          </cell>
          <cell r="KM274">
            <v>0</v>
          </cell>
          <cell r="KN274">
            <v>0</v>
          </cell>
          <cell r="KO274">
            <v>0</v>
          </cell>
          <cell r="KP274">
            <v>0</v>
          </cell>
          <cell r="KQ274">
            <v>0</v>
          </cell>
          <cell r="KR274">
            <v>0</v>
          </cell>
          <cell r="KS274">
            <v>0</v>
          </cell>
          <cell r="KV274">
            <v>1</v>
          </cell>
          <cell r="KW274">
            <v>0</v>
          </cell>
          <cell r="KX274">
            <v>0</v>
          </cell>
          <cell r="KY274">
            <v>1</v>
          </cell>
          <cell r="KZ274">
            <v>0</v>
          </cell>
          <cell r="LA274">
            <v>0</v>
          </cell>
          <cell r="LD274">
            <v>0</v>
          </cell>
          <cell r="LE274">
            <v>1</v>
          </cell>
          <cell r="LG274">
            <v>0</v>
          </cell>
          <cell r="LH274">
            <v>0</v>
          </cell>
          <cell r="LI274">
            <v>0</v>
          </cell>
          <cell r="LJ274">
            <v>0</v>
          </cell>
          <cell r="LK274">
            <v>0</v>
          </cell>
          <cell r="LL274">
            <v>0</v>
          </cell>
          <cell r="LM274">
            <v>0</v>
          </cell>
          <cell r="LN274">
            <v>0</v>
          </cell>
          <cell r="LQ274">
            <v>0</v>
          </cell>
          <cell r="LR274">
            <v>1</v>
          </cell>
          <cell r="LS274">
            <v>0</v>
          </cell>
          <cell r="LT274">
            <v>0</v>
          </cell>
          <cell r="LU274">
            <v>0</v>
          </cell>
          <cell r="LV274">
            <v>0</v>
          </cell>
          <cell r="LW274">
            <v>0</v>
          </cell>
          <cell r="LX274">
            <v>0</v>
          </cell>
          <cell r="LY274">
            <v>0</v>
          </cell>
          <cell r="LZ274">
            <v>0</v>
          </cell>
          <cell r="MA274">
            <v>0</v>
          </cell>
          <cell r="MB274">
            <v>0</v>
          </cell>
          <cell r="MC274">
            <v>0</v>
          </cell>
          <cell r="MD274">
            <v>0</v>
          </cell>
          <cell r="MG274">
            <v>0</v>
          </cell>
          <cell r="MH274">
            <v>0</v>
          </cell>
          <cell r="MI274">
            <v>1</v>
          </cell>
          <cell r="MJ274">
            <v>0</v>
          </cell>
          <cell r="MK274">
            <v>0</v>
          </cell>
          <cell r="ML274">
            <v>0</v>
          </cell>
          <cell r="MM274">
            <v>0</v>
          </cell>
          <cell r="MN274">
            <v>0</v>
          </cell>
          <cell r="MO274">
            <v>0</v>
          </cell>
          <cell r="MP274">
            <v>0</v>
          </cell>
          <cell r="MQ274">
            <v>0</v>
          </cell>
          <cell r="MR274">
            <v>0</v>
          </cell>
          <cell r="MS274">
            <v>0</v>
          </cell>
          <cell r="MT274">
            <v>0</v>
          </cell>
          <cell r="MU274">
            <v>0</v>
          </cell>
          <cell r="NH274">
            <v>1</v>
          </cell>
          <cell r="NN274">
            <v>1.3</v>
          </cell>
          <cell r="QR274">
            <v>24</v>
          </cell>
          <cell r="QS274">
            <v>52</v>
          </cell>
        </row>
        <row r="275">
          <cell r="F275" t="str">
            <v>Oui</v>
          </cell>
          <cell r="I275">
            <v>0</v>
          </cell>
          <cell r="AM275">
            <v>45200</v>
          </cell>
          <cell r="AN275" t="str">
            <v>Oui</v>
          </cell>
          <cell r="AQ275" t="str">
            <v>Déplacé interne</v>
          </cell>
          <cell r="BE275">
            <v>0</v>
          </cell>
          <cell r="BF275">
            <v>0</v>
          </cell>
          <cell r="BH275">
            <v>1</v>
          </cell>
          <cell r="BI275">
            <v>1</v>
          </cell>
          <cell r="BK275">
            <v>0</v>
          </cell>
          <cell r="BL275">
            <v>0</v>
          </cell>
          <cell r="BN275">
            <v>0</v>
          </cell>
          <cell r="BO275">
            <v>1</v>
          </cell>
          <cell r="BQ275">
            <v>1</v>
          </cell>
          <cell r="BR275">
            <v>0</v>
          </cell>
          <cell r="CC275">
            <v>4</v>
          </cell>
          <cell r="CF275">
            <v>4</v>
          </cell>
          <cell r="DE275" t="str">
            <v>Travail journalier</v>
          </cell>
          <cell r="DG275" t="str">
            <v>Non</v>
          </cell>
          <cell r="DI275" t="str">
            <v>Non</v>
          </cell>
          <cell r="DJ275" t="str">
            <v>Les produits sur le marché sont trop chers pour le ménage</v>
          </cell>
          <cell r="DL275" t="str">
            <v>Non</v>
          </cell>
          <cell r="DO275">
            <v>0</v>
          </cell>
          <cell r="DP275">
            <v>0</v>
          </cell>
          <cell r="DQ275">
            <v>1</v>
          </cell>
          <cell r="DR275">
            <v>0</v>
          </cell>
          <cell r="DS275">
            <v>1</v>
          </cell>
          <cell r="DT275">
            <v>0</v>
          </cell>
          <cell r="DU275">
            <v>0</v>
          </cell>
          <cell r="DV275">
            <v>0</v>
          </cell>
          <cell r="DW275">
            <v>0</v>
          </cell>
          <cell r="DX275">
            <v>0</v>
          </cell>
          <cell r="DY275">
            <v>0</v>
          </cell>
          <cell r="DZ275">
            <v>0</v>
          </cell>
          <cell r="EA275">
            <v>0</v>
          </cell>
          <cell r="EB275">
            <v>0</v>
          </cell>
          <cell r="EC275">
            <v>0</v>
          </cell>
          <cell r="ED275">
            <v>0</v>
          </cell>
          <cell r="EF275">
            <v>0</v>
          </cell>
          <cell r="EI275">
            <v>1</v>
          </cell>
          <cell r="EJ275">
            <v>1</v>
          </cell>
          <cell r="FP275" t="str">
            <v>En famille d'accueil</v>
          </cell>
          <cell r="FR275" t="str">
            <v>Abri d'urgence (non-durable, construit à partir des matériaux disponibles en urgence)</v>
          </cell>
          <cell r="FU275" t="str">
            <v>Non</v>
          </cell>
          <cell r="GE275" t="str">
            <v>Non</v>
          </cell>
          <cell r="GH275" t="str">
            <v>Source améliorée (c'est-à-dire protégée de l'extérieur, p.ex. eau courante/robinet, puits creusé couvert, puits à pompe/forage, camion-citerne/charrette avec citerne, Kiosque/échoppe/boutique à eau, eau en bouteille; eau en sachet, etc. et eau de pluie)</v>
          </cell>
          <cell r="GK275" t="str">
            <v>Non</v>
          </cell>
          <cell r="GL275" t="str">
            <v>Non</v>
          </cell>
          <cell r="GM275" t="str">
            <v>Non</v>
          </cell>
          <cell r="GN275" t="str">
            <v>Non</v>
          </cell>
          <cell r="GO275" t="str">
            <v>Moins de 30 minutes</v>
          </cell>
          <cell r="GQ275">
            <v>0</v>
          </cell>
          <cell r="GR275">
            <v>0</v>
          </cell>
          <cell r="GS275">
            <v>0</v>
          </cell>
          <cell r="GT275">
            <v>0</v>
          </cell>
          <cell r="GU275">
            <v>0</v>
          </cell>
          <cell r="GV275">
            <v>0</v>
          </cell>
          <cell r="GW275">
            <v>0</v>
          </cell>
          <cell r="GX275">
            <v>0</v>
          </cell>
          <cell r="GY275">
            <v>1</v>
          </cell>
          <cell r="GZ275">
            <v>0</v>
          </cell>
          <cell r="HA275">
            <v>0</v>
          </cell>
          <cell r="HB275">
            <v>0</v>
          </cell>
          <cell r="HM275" t="str">
            <v>Non</v>
          </cell>
          <cell r="HO275" t="str">
            <v>Installation sanitaire non-améliorée (c’est-à-dire qui n'empêchent pas le contact extérieur avec les excréments, p.ex. latrine à fosse ouverte/sans dalle, latrines traditionnelles, etc.)</v>
          </cell>
          <cell r="HQ275" t="str">
            <v>Non</v>
          </cell>
          <cell r="HR275" t="str">
            <v>Oui</v>
          </cell>
          <cell r="HU275" t="str">
            <v>Structure de santé (centre, clinique, hôpital, etc.)</v>
          </cell>
          <cell r="HW275" t="str">
            <v>Structure de santé (centre, clinique, hôpital, etc.)</v>
          </cell>
          <cell r="HY275" t="str">
            <v>Moins de 1 heure</v>
          </cell>
          <cell r="HZ275" t="str">
            <v>Non</v>
          </cell>
          <cell r="IB275" t="str">
            <v>Non</v>
          </cell>
          <cell r="IC275" t="str">
            <v>Oui</v>
          </cell>
          <cell r="ID275" t="str">
            <v>Oui</v>
          </cell>
          <cell r="IG275" t="str">
            <v>Non</v>
          </cell>
          <cell r="II275" t="str">
            <v>Non</v>
          </cell>
          <cell r="IO275">
            <v>0</v>
          </cell>
          <cell r="IP275">
            <v>0</v>
          </cell>
          <cell r="IQ275">
            <v>0</v>
          </cell>
          <cell r="IR275">
            <v>0</v>
          </cell>
          <cell r="IS275">
            <v>0</v>
          </cell>
          <cell r="IT275">
            <v>1</v>
          </cell>
          <cell r="IU275">
            <v>0</v>
          </cell>
          <cell r="IW275">
            <v>0</v>
          </cell>
          <cell r="IX275">
            <v>0</v>
          </cell>
          <cell r="IY275">
            <v>0</v>
          </cell>
          <cell r="IZ275">
            <v>0</v>
          </cell>
          <cell r="JA275">
            <v>0</v>
          </cell>
          <cell r="JB275">
            <v>1</v>
          </cell>
          <cell r="JC275">
            <v>0</v>
          </cell>
          <cell r="JE275">
            <v>1</v>
          </cell>
          <cell r="JF275">
            <v>0</v>
          </cell>
          <cell r="JG275">
            <v>0</v>
          </cell>
          <cell r="JH275">
            <v>0</v>
          </cell>
          <cell r="JI275">
            <v>0</v>
          </cell>
          <cell r="JJ275">
            <v>0</v>
          </cell>
          <cell r="JK275">
            <v>0</v>
          </cell>
          <cell r="JL275">
            <v>0</v>
          </cell>
          <cell r="JO275" t="str">
            <v>Moins de 1 heure</v>
          </cell>
          <cell r="JP275" t="str">
            <v>Non</v>
          </cell>
          <cell r="KD275">
            <v>1</v>
          </cell>
          <cell r="KE275">
            <v>0</v>
          </cell>
          <cell r="KF275">
            <v>0</v>
          </cell>
          <cell r="KG275">
            <v>0</v>
          </cell>
          <cell r="KH275">
            <v>0</v>
          </cell>
          <cell r="KI275">
            <v>0</v>
          </cell>
          <cell r="KJ275">
            <v>0</v>
          </cell>
          <cell r="KK275">
            <v>0</v>
          </cell>
          <cell r="KL275">
            <v>0</v>
          </cell>
          <cell r="KM275">
            <v>0</v>
          </cell>
          <cell r="KN275">
            <v>0</v>
          </cell>
          <cell r="KO275">
            <v>0</v>
          </cell>
          <cell r="KP275">
            <v>0</v>
          </cell>
          <cell r="KQ275">
            <v>0</v>
          </cell>
          <cell r="KR275">
            <v>0</v>
          </cell>
          <cell r="KS275">
            <v>0</v>
          </cell>
          <cell r="KV275">
            <v>1</v>
          </cell>
          <cell r="KW275">
            <v>0</v>
          </cell>
          <cell r="KX275">
            <v>0</v>
          </cell>
          <cell r="KY275">
            <v>1</v>
          </cell>
          <cell r="KZ275">
            <v>0</v>
          </cell>
          <cell r="LA275">
            <v>0</v>
          </cell>
          <cell r="LD275">
            <v>0</v>
          </cell>
          <cell r="LE275">
            <v>0</v>
          </cell>
          <cell r="LG275">
            <v>0</v>
          </cell>
          <cell r="LH275">
            <v>0</v>
          </cell>
          <cell r="LI275">
            <v>0</v>
          </cell>
          <cell r="LJ275">
            <v>0</v>
          </cell>
          <cell r="LK275">
            <v>0</v>
          </cell>
          <cell r="LL275">
            <v>0</v>
          </cell>
          <cell r="LM275">
            <v>0</v>
          </cell>
          <cell r="LN275">
            <v>0</v>
          </cell>
          <cell r="LQ275">
            <v>0</v>
          </cell>
          <cell r="LR275">
            <v>1</v>
          </cell>
          <cell r="LS275">
            <v>0</v>
          </cell>
          <cell r="LT275">
            <v>0</v>
          </cell>
          <cell r="LU275">
            <v>0</v>
          </cell>
          <cell r="LV275">
            <v>0</v>
          </cell>
          <cell r="LW275">
            <v>0</v>
          </cell>
          <cell r="LX275">
            <v>0</v>
          </cell>
          <cell r="LY275">
            <v>0</v>
          </cell>
          <cell r="LZ275">
            <v>0</v>
          </cell>
          <cell r="MA275">
            <v>0</v>
          </cell>
          <cell r="MB275">
            <v>0</v>
          </cell>
          <cell r="MC275">
            <v>0</v>
          </cell>
          <cell r="MD275">
            <v>0</v>
          </cell>
          <cell r="MG275">
            <v>0</v>
          </cell>
          <cell r="MH275">
            <v>0</v>
          </cell>
          <cell r="MI275">
            <v>1</v>
          </cell>
          <cell r="MJ275">
            <v>0</v>
          </cell>
          <cell r="MK275">
            <v>0</v>
          </cell>
          <cell r="ML275">
            <v>0</v>
          </cell>
          <cell r="MM275">
            <v>0</v>
          </cell>
          <cell r="MN275">
            <v>0</v>
          </cell>
          <cell r="MO275">
            <v>0</v>
          </cell>
          <cell r="MP275">
            <v>0</v>
          </cell>
          <cell r="MQ275">
            <v>0</v>
          </cell>
          <cell r="MR275">
            <v>0</v>
          </cell>
          <cell r="MS275">
            <v>0</v>
          </cell>
          <cell r="MT275">
            <v>0</v>
          </cell>
          <cell r="MU275">
            <v>0</v>
          </cell>
          <cell r="NH275">
            <v>1</v>
          </cell>
          <cell r="NN275">
            <v>2.2000000000000002</v>
          </cell>
          <cell r="QR275">
            <v>21</v>
          </cell>
          <cell r="QS275">
            <v>48</v>
          </cell>
        </row>
        <row r="276">
          <cell r="F276" t="str">
            <v>Oui</v>
          </cell>
          <cell r="I276">
            <v>0</v>
          </cell>
          <cell r="AM276">
            <v>45200</v>
          </cell>
          <cell r="AN276" t="str">
            <v>Oui</v>
          </cell>
          <cell r="AQ276" t="str">
            <v>Déplacé interne</v>
          </cell>
          <cell r="BE276">
            <v>0</v>
          </cell>
          <cell r="BF276">
            <v>0</v>
          </cell>
          <cell r="BH276">
            <v>1</v>
          </cell>
          <cell r="BI276">
            <v>1</v>
          </cell>
          <cell r="BK276">
            <v>0</v>
          </cell>
          <cell r="BL276">
            <v>0</v>
          </cell>
          <cell r="BN276">
            <v>1</v>
          </cell>
          <cell r="BO276">
            <v>1</v>
          </cell>
          <cell r="BQ276">
            <v>0</v>
          </cell>
          <cell r="BR276">
            <v>0</v>
          </cell>
          <cell r="CC276">
            <v>4</v>
          </cell>
          <cell r="CF276">
            <v>4</v>
          </cell>
          <cell r="DE276" t="str">
            <v>Travail journalier</v>
          </cell>
          <cell r="DG276" t="str">
            <v>Non</v>
          </cell>
          <cell r="DI276" t="str">
            <v>Non</v>
          </cell>
          <cell r="DJ276" t="str">
            <v>Le marché n'est pas situé à distance de marche / est trop loin</v>
          </cell>
          <cell r="DL276" t="str">
            <v>Non</v>
          </cell>
          <cell r="DO276">
            <v>0</v>
          </cell>
          <cell r="DP276">
            <v>0</v>
          </cell>
          <cell r="DQ276">
            <v>1</v>
          </cell>
          <cell r="DR276">
            <v>0</v>
          </cell>
          <cell r="DS276">
            <v>1</v>
          </cell>
          <cell r="DT276">
            <v>1</v>
          </cell>
          <cell r="DU276">
            <v>0</v>
          </cell>
          <cell r="DV276">
            <v>0</v>
          </cell>
          <cell r="DW276">
            <v>0</v>
          </cell>
          <cell r="DX276">
            <v>0</v>
          </cell>
          <cell r="DY276">
            <v>0</v>
          </cell>
          <cell r="DZ276">
            <v>0</v>
          </cell>
          <cell r="EA276">
            <v>0</v>
          </cell>
          <cell r="EB276">
            <v>0</v>
          </cell>
          <cell r="EC276">
            <v>0</v>
          </cell>
          <cell r="ED276">
            <v>0</v>
          </cell>
          <cell r="EF276">
            <v>0</v>
          </cell>
          <cell r="EI276">
            <v>1</v>
          </cell>
          <cell r="EJ276">
            <v>2</v>
          </cell>
          <cell r="FP276" t="str">
            <v>En famille d'accueil</v>
          </cell>
          <cell r="FR276" t="str">
            <v>Abri d'urgence (non-durable, construit à partir des matériaux disponibles en urgence)</v>
          </cell>
          <cell r="FU276" t="str">
            <v>Non</v>
          </cell>
          <cell r="GE276" t="str">
            <v>Non</v>
          </cell>
          <cell r="GH276" t="str">
            <v>Source améliorée (c'est-à-dire protégée de l'extérieur, p.ex. eau courante/robinet, puits creusé couvert, puits à pompe/forage, camion-citerne/charrette avec citerne, Kiosque/échoppe/boutique à eau, eau en bouteille; eau en sachet, etc. et eau de pluie)</v>
          </cell>
          <cell r="GK276" t="str">
            <v>Non</v>
          </cell>
          <cell r="GL276" t="str">
            <v>Non</v>
          </cell>
          <cell r="GM276" t="str">
            <v>Non</v>
          </cell>
          <cell r="GN276" t="str">
            <v>Non</v>
          </cell>
          <cell r="GO276" t="str">
            <v>Moins de 30 minutes</v>
          </cell>
          <cell r="GQ276">
            <v>0</v>
          </cell>
          <cell r="GR276">
            <v>0</v>
          </cell>
          <cell r="GS276">
            <v>0</v>
          </cell>
          <cell r="GT276">
            <v>0</v>
          </cell>
          <cell r="GU276">
            <v>0</v>
          </cell>
          <cell r="GV276">
            <v>0</v>
          </cell>
          <cell r="GW276">
            <v>0</v>
          </cell>
          <cell r="GX276">
            <v>0</v>
          </cell>
          <cell r="GY276">
            <v>1</v>
          </cell>
          <cell r="GZ276">
            <v>0</v>
          </cell>
          <cell r="HA276">
            <v>0</v>
          </cell>
          <cell r="HB276">
            <v>0</v>
          </cell>
          <cell r="HM276" t="str">
            <v>Non</v>
          </cell>
          <cell r="HO276" t="str">
            <v>Installation sanitaire non-améliorée (c’est-à-dire qui n'empêchent pas le contact extérieur avec les excréments, p.ex. latrine à fosse ouverte/sans dalle, latrines traditionnelles, etc.)</v>
          </cell>
          <cell r="HQ276" t="str">
            <v>Non</v>
          </cell>
          <cell r="HR276" t="str">
            <v>Oui</v>
          </cell>
          <cell r="HU276" t="str">
            <v>Structure de santé (centre, clinique, hôpital, etc.)</v>
          </cell>
          <cell r="HW276" t="str">
            <v>Structure de santé (centre, clinique, hôpital, etc.)</v>
          </cell>
          <cell r="HY276" t="str">
            <v>Moins de 1 heure</v>
          </cell>
          <cell r="HZ276" t="str">
            <v>Non</v>
          </cell>
          <cell r="IB276" t="str">
            <v>Oui</v>
          </cell>
          <cell r="IC276" t="str">
            <v>Non</v>
          </cell>
          <cell r="ID276" t="str">
            <v>Non</v>
          </cell>
          <cell r="IG276" t="str">
            <v>Non</v>
          </cell>
          <cell r="II276" t="str">
            <v>Oui</v>
          </cell>
          <cell r="IK276">
            <v>0</v>
          </cell>
          <cell r="IL276">
            <v>1</v>
          </cell>
          <cell r="IM276">
            <v>0</v>
          </cell>
          <cell r="IO276">
            <v>0</v>
          </cell>
          <cell r="IP276">
            <v>0</v>
          </cell>
          <cell r="IQ276">
            <v>0</v>
          </cell>
          <cell r="IR276">
            <v>0</v>
          </cell>
          <cell r="IS276">
            <v>0</v>
          </cell>
          <cell r="IT276">
            <v>1</v>
          </cell>
          <cell r="IU276">
            <v>0</v>
          </cell>
          <cell r="IW276">
            <v>0</v>
          </cell>
          <cell r="IX276">
            <v>0</v>
          </cell>
          <cell r="IY276">
            <v>0</v>
          </cell>
          <cell r="IZ276">
            <v>0</v>
          </cell>
          <cell r="JA276">
            <v>0</v>
          </cell>
          <cell r="JB276">
            <v>1</v>
          </cell>
          <cell r="JC276">
            <v>0</v>
          </cell>
          <cell r="JE276">
            <v>1</v>
          </cell>
          <cell r="JF276">
            <v>0</v>
          </cell>
          <cell r="JG276">
            <v>0</v>
          </cell>
          <cell r="JH276">
            <v>0</v>
          </cell>
          <cell r="JI276">
            <v>0</v>
          </cell>
          <cell r="JJ276">
            <v>0</v>
          </cell>
          <cell r="JK276">
            <v>0</v>
          </cell>
          <cell r="JL276">
            <v>0</v>
          </cell>
          <cell r="JO276" t="str">
            <v>Moins de 1 heure</v>
          </cell>
          <cell r="JP276" t="str">
            <v>Non</v>
          </cell>
          <cell r="KD276">
            <v>1</v>
          </cell>
          <cell r="KE276">
            <v>0</v>
          </cell>
          <cell r="KF276">
            <v>0</v>
          </cell>
          <cell r="KG276">
            <v>0</v>
          </cell>
          <cell r="KH276">
            <v>0</v>
          </cell>
          <cell r="KI276">
            <v>0</v>
          </cell>
          <cell r="KJ276">
            <v>0</v>
          </cell>
          <cell r="KK276">
            <v>0</v>
          </cell>
          <cell r="KL276">
            <v>0</v>
          </cell>
          <cell r="KM276">
            <v>0</v>
          </cell>
          <cell r="KN276">
            <v>0</v>
          </cell>
          <cell r="KO276">
            <v>0</v>
          </cell>
          <cell r="KP276">
            <v>0</v>
          </cell>
          <cell r="KQ276">
            <v>0</v>
          </cell>
          <cell r="KR276">
            <v>0</v>
          </cell>
          <cell r="KS276">
            <v>0</v>
          </cell>
          <cell r="KV276">
            <v>1</v>
          </cell>
          <cell r="KW276">
            <v>0</v>
          </cell>
          <cell r="KX276">
            <v>0</v>
          </cell>
          <cell r="KY276">
            <v>1</v>
          </cell>
          <cell r="KZ276">
            <v>0</v>
          </cell>
          <cell r="LA276">
            <v>0</v>
          </cell>
          <cell r="LD276">
            <v>0</v>
          </cell>
          <cell r="LE276">
            <v>0</v>
          </cell>
          <cell r="LG276">
            <v>0</v>
          </cell>
          <cell r="LH276">
            <v>0</v>
          </cell>
          <cell r="LI276">
            <v>0</v>
          </cell>
          <cell r="LJ276">
            <v>0</v>
          </cell>
          <cell r="LK276">
            <v>0</v>
          </cell>
          <cell r="LL276">
            <v>0</v>
          </cell>
          <cell r="LM276">
            <v>0</v>
          </cell>
          <cell r="LN276">
            <v>0</v>
          </cell>
          <cell r="LQ276">
            <v>0</v>
          </cell>
          <cell r="LR276">
            <v>1</v>
          </cell>
          <cell r="LS276">
            <v>0</v>
          </cell>
          <cell r="LT276">
            <v>0</v>
          </cell>
          <cell r="LU276">
            <v>0</v>
          </cell>
          <cell r="LV276">
            <v>0</v>
          </cell>
          <cell r="LW276">
            <v>0</v>
          </cell>
          <cell r="LX276">
            <v>0</v>
          </cell>
          <cell r="LY276">
            <v>0</v>
          </cell>
          <cell r="LZ276">
            <v>0</v>
          </cell>
          <cell r="MA276">
            <v>0</v>
          </cell>
          <cell r="MB276">
            <v>0</v>
          </cell>
          <cell r="MC276">
            <v>0</v>
          </cell>
          <cell r="MD276">
            <v>0</v>
          </cell>
          <cell r="MG276">
            <v>0</v>
          </cell>
          <cell r="MH276">
            <v>1</v>
          </cell>
          <cell r="MI276">
            <v>1</v>
          </cell>
          <cell r="MJ276">
            <v>0</v>
          </cell>
          <cell r="MK276">
            <v>0</v>
          </cell>
          <cell r="ML276">
            <v>0</v>
          </cell>
          <cell r="MM276">
            <v>0</v>
          </cell>
          <cell r="MN276">
            <v>0</v>
          </cell>
          <cell r="MO276">
            <v>0</v>
          </cell>
          <cell r="MP276">
            <v>0</v>
          </cell>
          <cell r="MQ276">
            <v>0</v>
          </cell>
          <cell r="MR276">
            <v>0</v>
          </cell>
          <cell r="MS276">
            <v>0</v>
          </cell>
          <cell r="MT276">
            <v>0</v>
          </cell>
          <cell r="MU276">
            <v>0</v>
          </cell>
          <cell r="NH276">
            <v>1</v>
          </cell>
          <cell r="NN276">
            <v>1.8</v>
          </cell>
          <cell r="QR276">
            <v>22</v>
          </cell>
          <cell r="QS276">
            <v>52</v>
          </cell>
        </row>
        <row r="277">
          <cell r="F277" t="str">
            <v>Oui</v>
          </cell>
          <cell r="I277">
            <v>0</v>
          </cell>
          <cell r="AM277">
            <v>45200</v>
          </cell>
          <cell r="AN277" t="str">
            <v>Oui</v>
          </cell>
          <cell r="AQ277" t="str">
            <v>Résident / autochtone (pas déplacé depuis au moins 12 mois)</v>
          </cell>
          <cell r="AS277" t="str">
            <v>Oui</v>
          </cell>
          <cell r="BE277">
            <v>0</v>
          </cell>
          <cell r="BF277">
            <v>0</v>
          </cell>
          <cell r="BH277">
            <v>2</v>
          </cell>
          <cell r="BI277">
            <v>0</v>
          </cell>
          <cell r="BK277">
            <v>2</v>
          </cell>
          <cell r="BL277">
            <v>2</v>
          </cell>
          <cell r="BN277">
            <v>1</v>
          </cell>
          <cell r="BO277">
            <v>2</v>
          </cell>
          <cell r="BQ277">
            <v>0</v>
          </cell>
          <cell r="BR277">
            <v>0</v>
          </cell>
          <cell r="CC277">
            <v>9</v>
          </cell>
          <cell r="CF277">
            <v>9</v>
          </cell>
          <cell r="DE277" t="str">
            <v>Agriculture de subsistance</v>
          </cell>
          <cell r="DG277" t="str">
            <v>Oui</v>
          </cell>
          <cell r="DI277" t="str">
            <v>Non</v>
          </cell>
          <cell r="DJ277" t="str">
            <v>Le marché n'est pas situé à distance de marche / est trop loin</v>
          </cell>
          <cell r="DL277" t="str">
            <v>Non</v>
          </cell>
          <cell r="DO277">
            <v>1</v>
          </cell>
          <cell r="DP277">
            <v>0</v>
          </cell>
          <cell r="DQ277">
            <v>1</v>
          </cell>
          <cell r="DR277">
            <v>0</v>
          </cell>
          <cell r="DS277">
            <v>1</v>
          </cell>
          <cell r="DT277">
            <v>0</v>
          </cell>
          <cell r="DU277">
            <v>0</v>
          </cell>
          <cell r="DV277">
            <v>0</v>
          </cell>
          <cell r="DW277">
            <v>0</v>
          </cell>
          <cell r="DX277">
            <v>0</v>
          </cell>
          <cell r="DY277">
            <v>0</v>
          </cell>
          <cell r="DZ277">
            <v>0</v>
          </cell>
          <cell r="EA277">
            <v>0</v>
          </cell>
          <cell r="EB277">
            <v>0</v>
          </cell>
          <cell r="EC277">
            <v>0</v>
          </cell>
          <cell r="ED277">
            <v>0</v>
          </cell>
          <cell r="EF277">
            <v>1</v>
          </cell>
          <cell r="EI277">
            <v>1</v>
          </cell>
          <cell r="EJ277">
            <v>1</v>
          </cell>
          <cell r="EK277">
            <v>2</v>
          </cell>
          <cell r="EL277">
            <v>2</v>
          </cell>
          <cell r="FP277" t="str">
            <v>Sur une parcelle ou un abri qui lui appartient</v>
          </cell>
          <cell r="FR277" t="str">
            <v>Maison (construction non-durable délabrée)</v>
          </cell>
          <cell r="FU277" t="str">
            <v>Oui</v>
          </cell>
          <cell r="GE277" t="str">
            <v>Non</v>
          </cell>
          <cell r="GH277" t="str">
            <v>Source améliorée (c'est-à-dire protégée de l'extérieur, p.ex. eau courante/robinet, puits creusé couvert, puits à pompe/forage, camion-citerne/charrette avec citerne, Kiosque/échoppe/boutique à eau, eau en bouteille; eau en sachet, etc. et eau de pluie)</v>
          </cell>
          <cell r="GK277" t="str">
            <v>Non</v>
          </cell>
          <cell r="GL277" t="str">
            <v>Non</v>
          </cell>
          <cell r="GM277" t="str">
            <v>Non</v>
          </cell>
          <cell r="GN277" t="str">
            <v>Non</v>
          </cell>
          <cell r="GO277" t="str">
            <v>Moins de 30 minutes</v>
          </cell>
          <cell r="GQ277">
            <v>0</v>
          </cell>
          <cell r="GR277">
            <v>0</v>
          </cell>
          <cell r="GS277">
            <v>0</v>
          </cell>
          <cell r="GT277">
            <v>0</v>
          </cell>
          <cell r="GU277">
            <v>0</v>
          </cell>
          <cell r="GV277">
            <v>0</v>
          </cell>
          <cell r="GW277">
            <v>0</v>
          </cell>
          <cell r="GX277">
            <v>0</v>
          </cell>
          <cell r="GY277">
            <v>1</v>
          </cell>
          <cell r="GZ277">
            <v>0</v>
          </cell>
          <cell r="HA277">
            <v>0</v>
          </cell>
          <cell r="HB277">
            <v>0</v>
          </cell>
          <cell r="HM277" t="str">
            <v>Non</v>
          </cell>
          <cell r="HO277" t="str">
            <v>Installation sanitaire non-améliorée (c’est-à-dire qui n'empêchent pas le contact extérieur avec les excréments, p.ex. latrine à fosse ouverte/sans dalle, latrines traditionnelles, etc.)</v>
          </cell>
          <cell r="HQ277" t="str">
            <v>Non</v>
          </cell>
          <cell r="HR277" t="str">
            <v>Oui</v>
          </cell>
          <cell r="HU277" t="str">
            <v>Structure de santé (centre, clinique, hôpital, etc.)</v>
          </cell>
          <cell r="HW277" t="str">
            <v>Structure de santé (centre, clinique, hôpital, etc.)</v>
          </cell>
          <cell r="HY277" t="str">
            <v>Moins de 1 heure</v>
          </cell>
          <cell r="HZ277" t="str">
            <v>Non</v>
          </cell>
          <cell r="IB277" t="str">
            <v>Oui</v>
          </cell>
          <cell r="IC277" t="str">
            <v>Non</v>
          </cell>
          <cell r="ID277" t="str">
            <v>Oui</v>
          </cell>
          <cell r="IG277" t="str">
            <v>Non</v>
          </cell>
          <cell r="II277" t="str">
            <v>Oui</v>
          </cell>
          <cell r="IK277">
            <v>0</v>
          </cell>
          <cell r="IL277">
            <v>1</v>
          </cell>
          <cell r="IM277">
            <v>0</v>
          </cell>
          <cell r="IO277">
            <v>0</v>
          </cell>
          <cell r="IP277">
            <v>0</v>
          </cell>
          <cell r="IQ277">
            <v>0</v>
          </cell>
          <cell r="IR277">
            <v>0</v>
          </cell>
          <cell r="IS277">
            <v>0</v>
          </cell>
          <cell r="IT277">
            <v>1</v>
          </cell>
          <cell r="IU277">
            <v>0</v>
          </cell>
          <cell r="IW277">
            <v>0</v>
          </cell>
          <cell r="IX277">
            <v>0</v>
          </cell>
          <cell r="IY277">
            <v>0</v>
          </cell>
          <cell r="IZ277">
            <v>0</v>
          </cell>
          <cell r="JA277">
            <v>0</v>
          </cell>
          <cell r="JB277">
            <v>1</v>
          </cell>
          <cell r="JC277">
            <v>0</v>
          </cell>
          <cell r="JE277">
            <v>1</v>
          </cell>
          <cell r="JF277">
            <v>0</v>
          </cell>
          <cell r="JG277">
            <v>0</v>
          </cell>
          <cell r="JH277">
            <v>0</v>
          </cell>
          <cell r="JI277">
            <v>0</v>
          </cell>
          <cell r="JJ277">
            <v>0</v>
          </cell>
          <cell r="JK277">
            <v>0</v>
          </cell>
          <cell r="JL277">
            <v>0</v>
          </cell>
          <cell r="JO277" t="str">
            <v>Moins de 1 heure</v>
          </cell>
          <cell r="JP277" t="str">
            <v>Non</v>
          </cell>
          <cell r="JS277" t="str">
            <v>Aucun</v>
          </cell>
          <cell r="JT277" t="str">
            <v>Aucune</v>
          </cell>
          <cell r="JU277" t="str">
            <v>Aucun</v>
          </cell>
          <cell r="JV277" t="str">
            <v>Aucune</v>
          </cell>
          <cell r="JZ277" t="str">
            <v>Manque de moyens pour payer l’école</v>
          </cell>
          <cell r="KD277">
            <v>1</v>
          </cell>
          <cell r="KE277">
            <v>0</v>
          </cell>
          <cell r="KF277">
            <v>0</v>
          </cell>
          <cell r="KG277">
            <v>0</v>
          </cell>
          <cell r="KH277">
            <v>0</v>
          </cell>
          <cell r="KI277">
            <v>0</v>
          </cell>
          <cell r="KJ277">
            <v>0</v>
          </cell>
          <cell r="KK277">
            <v>0</v>
          </cell>
          <cell r="KL277">
            <v>0</v>
          </cell>
          <cell r="KM277">
            <v>0</v>
          </cell>
          <cell r="KN277">
            <v>0</v>
          </cell>
          <cell r="KO277">
            <v>0</v>
          </cell>
          <cell r="KP277">
            <v>0</v>
          </cell>
          <cell r="KQ277">
            <v>0</v>
          </cell>
          <cell r="KR277">
            <v>0</v>
          </cell>
          <cell r="KS277">
            <v>0</v>
          </cell>
          <cell r="KV277">
            <v>1</v>
          </cell>
          <cell r="KW277">
            <v>0</v>
          </cell>
          <cell r="KX277">
            <v>0</v>
          </cell>
          <cell r="KY277">
            <v>1</v>
          </cell>
          <cell r="KZ277">
            <v>0</v>
          </cell>
          <cell r="LA277">
            <v>0</v>
          </cell>
          <cell r="LD277">
            <v>0</v>
          </cell>
          <cell r="LE277">
            <v>0</v>
          </cell>
          <cell r="LG277">
            <v>0</v>
          </cell>
          <cell r="LH277">
            <v>0</v>
          </cell>
          <cell r="LI277">
            <v>0</v>
          </cell>
          <cell r="LJ277">
            <v>0</v>
          </cell>
          <cell r="LK277">
            <v>0</v>
          </cell>
          <cell r="LL277">
            <v>0</v>
          </cell>
          <cell r="LM277">
            <v>0</v>
          </cell>
          <cell r="LN277">
            <v>0</v>
          </cell>
          <cell r="LQ277">
            <v>0</v>
          </cell>
          <cell r="LR277">
            <v>1</v>
          </cell>
          <cell r="LS277">
            <v>0</v>
          </cell>
          <cell r="LT277">
            <v>0</v>
          </cell>
          <cell r="LU277">
            <v>0</v>
          </cell>
          <cell r="LV277">
            <v>0</v>
          </cell>
          <cell r="LW277">
            <v>0</v>
          </cell>
          <cell r="LX277">
            <v>0</v>
          </cell>
          <cell r="LY277">
            <v>0</v>
          </cell>
          <cell r="LZ277">
            <v>0</v>
          </cell>
          <cell r="MA277">
            <v>0</v>
          </cell>
          <cell r="MB277">
            <v>0</v>
          </cell>
          <cell r="MC277">
            <v>0</v>
          </cell>
          <cell r="MD277">
            <v>0</v>
          </cell>
          <cell r="MG277">
            <v>0</v>
          </cell>
          <cell r="MH277">
            <v>0</v>
          </cell>
          <cell r="MI277">
            <v>1</v>
          </cell>
          <cell r="MJ277">
            <v>1</v>
          </cell>
          <cell r="MK277">
            <v>0</v>
          </cell>
          <cell r="ML277">
            <v>0</v>
          </cell>
          <cell r="MM277">
            <v>0</v>
          </cell>
          <cell r="MN277">
            <v>0</v>
          </cell>
          <cell r="MO277">
            <v>0</v>
          </cell>
          <cell r="MP277">
            <v>0</v>
          </cell>
          <cell r="MQ277">
            <v>0</v>
          </cell>
          <cell r="MR277">
            <v>0</v>
          </cell>
          <cell r="MS277">
            <v>0</v>
          </cell>
          <cell r="MT277">
            <v>0</v>
          </cell>
          <cell r="MU277">
            <v>0</v>
          </cell>
          <cell r="NH277">
            <v>1</v>
          </cell>
          <cell r="NN277">
            <v>0.9</v>
          </cell>
          <cell r="QR277">
            <v>22</v>
          </cell>
          <cell r="QS277">
            <v>44</v>
          </cell>
        </row>
        <row r="278">
          <cell r="F278" t="str">
            <v>Oui</v>
          </cell>
          <cell r="I278">
            <v>0</v>
          </cell>
          <cell r="AM278">
            <v>45200</v>
          </cell>
          <cell r="AN278" t="str">
            <v>Oui</v>
          </cell>
          <cell r="AQ278" t="str">
            <v>Déplacé interne</v>
          </cell>
          <cell r="BE278">
            <v>0</v>
          </cell>
          <cell r="BF278">
            <v>0</v>
          </cell>
          <cell r="BH278">
            <v>1</v>
          </cell>
          <cell r="BI278">
            <v>0</v>
          </cell>
          <cell r="BK278">
            <v>0</v>
          </cell>
          <cell r="BL278">
            <v>2</v>
          </cell>
          <cell r="BN278">
            <v>1</v>
          </cell>
          <cell r="BO278">
            <v>1</v>
          </cell>
          <cell r="BQ278">
            <v>0</v>
          </cell>
          <cell r="BR278">
            <v>0</v>
          </cell>
          <cell r="CC278">
            <v>5</v>
          </cell>
          <cell r="CF278">
            <v>5</v>
          </cell>
          <cell r="DE278" t="str">
            <v>Travail journalier</v>
          </cell>
          <cell r="DG278" t="str">
            <v>Non</v>
          </cell>
          <cell r="DI278" t="str">
            <v>Non</v>
          </cell>
          <cell r="DJ278" t="str">
            <v>Les produits sur le marché sont trop chers pour le ménage</v>
          </cell>
          <cell r="DL278" t="str">
            <v>Non</v>
          </cell>
          <cell r="DO278">
            <v>0</v>
          </cell>
          <cell r="DP278">
            <v>0</v>
          </cell>
          <cell r="DQ278">
            <v>1</v>
          </cell>
          <cell r="DR278">
            <v>0</v>
          </cell>
          <cell r="DS278">
            <v>1</v>
          </cell>
          <cell r="DT278">
            <v>1</v>
          </cell>
          <cell r="DU278">
            <v>0</v>
          </cell>
          <cell r="DV278">
            <v>0</v>
          </cell>
          <cell r="DW278">
            <v>0</v>
          </cell>
          <cell r="DX278">
            <v>0</v>
          </cell>
          <cell r="DY278">
            <v>0</v>
          </cell>
          <cell r="DZ278">
            <v>0</v>
          </cell>
          <cell r="EA278">
            <v>0</v>
          </cell>
          <cell r="EB278">
            <v>0</v>
          </cell>
          <cell r="EC278">
            <v>0</v>
          </cell>
          <cell r="ED278">
            <v>0</v>
          </cell>
          <cell r="EF278">
            <v>0</v>
          </cell>
          <cell r="EI278">
            <v>1</v>
          </cell>
          <cell r="EJ278">
            <v>1</v>
          </cell>
          <cell r="EK278">
            <v>2</v>
          </cell>
          <cell r="EL278">
            <v>1</v>
          </cell>
          <cell r="FP278" t="str">
            <v>En famille d'accueil</v>
          </cell>
          <cell r="FR278" t="str">
            <v>Maison (construction non-durable délabrée)</v>
          </cell>
          <cell r="FU278" t="str">
            <v>Non</v>
          </cell>
          <cell r="GE278" t="str">
            <v>Non</v>
          </cell>
          <cell r="GH278" t="str">
            <v>Source améliorée (c'est-à-dire protégée de l'extérieur, p.ex. eau courante/robinet, puits creusé couvert, puits à pompe/forage, camion-citerne/charrette avec citerne, Kiosque/échoppe/boutique à eau, eau en bouteille; eau en sachet, etc. et eau de pluie)</v>
          </cell>
          <cell r="GK278" t="str">
            <v>Non</v>
          </cell>
          <cell r="GL278" t="str">
            <v>Non</v>
          </cell>
          <cell r="GM278" t="str">
            <v>Non</v>
          </cell>
          <cell r="GN278" t="str">
            <v>Non</v>
          </cell>
          <cell r="GO278" t="str">
            <v>Moins de 30 minutes</v>
          </cell>
          <cell r="GQ278">
            <v>0</v>
          </cell>
          <cell r="GR278">
            <v>0</v>
          </cell>
          <cell r="GS278">
            <v>0</v>
          </cell>
          <cell r="GT278">
            <v>0</v>
          </cell>
          <cell r="GU278">
            <v>0</v>
          </cell>
          <cell r="GV278">
            <v>0</v>
          </cell>
          <cell r="GW278">
            <v>0</v>
          </cell>
          <cell r="GX278">
            <v>0</v>
          </cell>
          <cell r="GY278">
            <v>1</v>
          </cell>
          <cell r="GZ278">
            <v>0</v>
          </cell>
          <cell r="HA278">
            <v>0</v>
          </cell>
          <cell r="HB278">
            <v>0</v>
          </cell>
          <cell r="HM278" t="str">
            <v>Non</v>
          </cell>
          <cell r="HO278" t="str">
            <v>Installation sanitaire non-améliorée (c’est-à-dire qui n'empêchent pas le contact extérieur avec les excréments, p.ex. latrine à fosse ouverte/sans dalle, latrines traditionnelles, etc.)</v>
          </cell>
          <cell r="HQ278" t="str">
            <v>Non</v>
          </cell>
          <cell r="HR278" t="str">
            <v>Oui</v>
          </cell>
          <cell r="HU278" t="str">
            <v>Structure de santé (centre, clinique, hôpital, etc.)</v>
          </cell>
          <cell r="HW278" t="str">
            <v>Structure de santé (centre, clinique, hôpital, etc.)</v>
          </cell>
          <cell r="HY278" t="str">
            <v>Moins de 1 heure</v>
          </cell>
          <cell r="HZ278" t="str">
            <v>Non</v>
          </cell>
          <cell r="IB278" t="str">
            <v>Non</v>
          </cell>
          <cell r="IC278" t="str">
            <v>Oui</v>
          </cell>
          <cell r="ID278" t="str">
            <v>Oui</v>
          </cell>
          <cell r="IG278" t="str">
            <v>Non</v>
          </cell>
          <cell r="II278" t="str">
            <v>Non</v>
          </cell>
          <cell r="IO278">
            <v>0</v>
          </cell>
          <cell r="IP278">
            <v>0</v>
          </cell>
          <cell r="IQ278">
            <v>0</v>
          </cell>
          <cell r="IR278">
            <v>0</v>
          </cell>
          <cell r="IS278">
            <v>0</v>
          </cell>
          <cell r="IT278">
            <v>1</v>
          </cell>
          <cell r="IU278">
            <v>0</v>
          </cell>
          <cell r="IW278">
            <v>0</v>
          </cell>
          <cell r="IX278">
            <v>0</v>
          </cell>
          <cell r="IY278">
            <v>0</v>
          </cell>
          <cell r="IZ278">
            <v>0</v>
          </cell>
          <cell r="JA278">
            <v>0</v>
          </cell>
          <cell r="JB278">
            <v>1</v>
          </cell>
          <cell r="JC278">
            <v>0</v>
          </cell>
          <cell r="JE278">
            <v>1</v>
          </cell>
          <cell r="JF278">
            <v>0</v>
          </cell>
          <cell r="JG278">
            <v>0</v>
          </cell>
          <cell r="JH278">
            <v>0</v>
          </cell>
          <cell r="JI278">
            <v>0</v>
          </cell>
          <cell r="JJ278">
            <v>0</v>
          </cell>
          <cell r="JK278">
            <v>0</v>
          </cell>
          <cell r="JL278">
            <v>0</v>
          </cell>
          <cell r="JO278" t="str">
            <v>Moins de 1 heure</v>
          </cell>
          <cell r="JP278" t="str">
            <v>Non</v>
          </cell>
          <cell r="JT278" t="str">
            <v>Aucune</v>
          </cell>
          <cell r="JV278" t="str">
            <v>Aucune</v>
          </cell>
          <cell r="JZ278" t="str">
            <v>Interruption suite à un déplacement / retour</v>
          </cell>
          <cell r="KD278">
            <v>1</v>
          </cell>
          <cell r="KE278">
            <v>0</v>
          </cell>
          <cell r="KF278">
            <v>0</v>
          </cell>
          <cell r="KG278">
            <v>0</v>
          </cell>
          <cell r="KH278">
            <v>0</v>
          </cell>
          <cell r="KI278">
            <v>0</v>
          </cell>
          <cell r="KJ278">
            <v>0</v>
          </cell>
          <cell r="KK278">
            <v>0</v>
          </cell>
          <cell r="KL278">
            <v>0</v>
          </cell>
          <cell r="KM278">
            <v>0</v>
          </cell>
          <cell r="KN278">
            <v>0</v>
          </cell>
          <cell r="KO278">
            <v>0</v>
          </cell>
          <cell r="KP278">
            <v>0</v>
          </cell>
          <cell r="KQ278">
            <v>0</v>
          </cell>
          <cell r="KR278">
            <v>0</v>
          </cell>
          <cell r="KS278">
            <v>0</v>
          </cell>
          <cell r="KV278">
            <v>0</v>
          </cell>
          <cell r="KW278">
            <v>0</v>
          </cell>
          <cell r="KX278">
            <v>0</v>
          </cell>
          <cell r="KY278">
            <v>1</v>
          </cell>
          <cell r="KZ278">
            <v>0</v>
          </cell>
          <cell r="LA278">
            <v>0</v>
          </cell>
          <cell r="LD278">
            <v>0</v>
          </cell>
          <cell r="LE278">
            <v>1</v>
          </cell>
          <cell r="LG278">
            <v>0</v>
          </cell>
          <cell r="LH278">
            <v>0</v>
          </cell>
          <cell r="LI278">
            <v>0</v>
          </cell>
          <cell r="LJ278">
            <v>0</v>
          </cell>
          <cell r="LK278">
            <v>0</v>
          </cell>
          <cell r="LL278">
            <v>0</v>
          </cell>
          <cell r="LM278">
            <v>0</v>
          </cell>
          <cell r="LN278">
            <v>0</v>
          </cell>
          <cell r="LQ278">
            <v>0</v>
          </cell>
          <cell r="LR278">
            <v>1</v>
          </cell>
          <cell r="LS278">
            <v>0</v>
          </cell>
          <cell r="LT278">
            <v>0</v>
          </cell>
          <cell r="LU278">
            <v>0</v>
          </cell>
          <cell r="LV278">
            <v>0</v>
          </cell>
          <cell r="LW278">
            <v>0</v>
          </cell>
          <cell r="LX278">
            <v>0</v>
          </cell>
          <cell r="LY278">
            <v>0</v>
          </cell>
          <cell r="LZ278">
            <v>0</v>
          </cell>
          <cell r="MA278">
            <v>0</v>
          </cell>
          <cell r="MB278">
            <v>0</v>
          </cell>
          <cell r="MC278">
            <v>0</v>
          </cell>
          <cell r="MD278">
            <v>0</v>
          </cell>
          <cell r="MG278">
            <v>0</v>
          </cell>
          <cell r="MH278">
            <v>0</v>
          </cell>
          <cell r="MI278">
            <v>1</v>
          </cell>
          <cell r="MJ278">
            <v>0</v>
          </cell>
          <cell r="MK278">
            <v>0</v>
          </cell>
          <cell r="ML278">
            <v>0</v>
          </cell>
          <cell r="MM278">
            <v>0</v>
          </cell>
          <cell r="MN278">
            <v>0</v>
          </cell>
          <cell r="MO278">
            <v>0</v>
          </cell>
          <cell r="MP278">
            <v>0</v>
          </cell>
          <cell r="MQ278">
            <v>0</v>
          </cell>
          <cell r="MR278">
            <v>0</v>
          </cell>
          <cell r="MS278">
            <v>0</v>
          </cell>
          <cell r="MT278">
            <v>0</v>
          </cell>
          <cell r="MU278">
            <v>0</v>
          </cell>
          <cell r="NH278">
            <v>1</v>
          </cell>
          <cell r="NN278">
            <v>1.9</v>
          </cell>
          <cell r="QR278">
            <v>21</v>
          </cell>
          <cell r="QS278">
            <v>50</v>
          </cell>
        </row>
        <row r="279">
          <cell r="F279" t="str">
            <v>Oui</v>
          </cell>
          <cell r="I279">
            <v>0</v>
          </cell>
          <cell r="AM279">
            <v>45200</v>
          </cell>
          <cell r="AN279" t="str">
            <v>Oui</v>
          </cell>
          <cell r="AQ279" t="str">
            <v>Déplacé interne</v>
          </cell>
          <cell r="BE279">
            <v>0</v>
          </cell>
          <cell r="BF279">
            <v>0</v>
          </cell>
          <cell r="BH279">
            <v>0</v>
          </cell>
          <cell r="BI279">
            <v>0</v>
          </cell>
          <cell r="BK279">
            <v>1</v>
          </cell>
          <cell r="BL279">
            <v>0</v>
          </cell>
          <cell r="BN279">
            <v>1</v>
          </cell>
          <cell r="BO279">
            <v>1</v>
          </cell>
          <cell r="BQ279">
            <v>0</v>
          </cell>
          <cell r="BR279">
            <v>0</v>
          </cell>
          <cell r="CC279">
            <v>3</v>
          </cell>
          <cell r="CF279">
            <v>3</v>
          </cell>
          <cell r="DE279" t="str">
            <v>Travail journalier</v>
          </cell>
          <cell r="DG279" t="str">
            <v>Non</v>
          </cell>
          <cell r="DI279" t="str">
            <v>Non</v>
          </cell>
          <cell r="DJ279" t="str">
            <v>Les produits sur le marché sont trop chers pour le ménage</v>
          </cell>
          <cell r="DL279" t="str">
            <v>Non</v>
          </cell>
          <cell r="DO279">
            <v>0</v>
          </cell>
          <cell r="DP279">
            <v>0</v>
          </cell>
          <cell r="DQ279">
            <v>1</v>
          </cell>
          <cell r="DR279">
            <v>0</v>
          </cell>
          <cell r="DS279">
            <v>1</v>
          </cell>
          <cell r="DT279">
            <v>0</v>
          </cell>
          <cell r="DU279">
            <v>0</v>
          </cell>
          <cell r="DV279">
            <v>0</v>
          </cell>
          <cell r="DW279">
            <v>0</v>
          </cell>
          <cell r="DX279">
            <v>0</v>
          </cell>
          <cell r="DY279">
            <v>0</v>
          </cell>
          <cell r="DZ279">
            <v>0</v>
          </cell>
          <cell r="EA279">
            <v>0</v>
          </cell>
          <cell r="EB279">
            <v>0</v>
          </cell>
          <cell r="EC279">
            <v>0</v>
          </cell>
          <cell r="ED279">
            <v>0</v>
          </cell>
          <cell r="EF279">
            <v>0</v>
          </cell>
          <cell r="EI279">
            <v>1</v>
          </cell>
          <cell r="EJ279">
            <v>2</v>
          </cell>
          <cell r="EK279">
            <v>1</v>
          </cell>
          <cell r="EL279">
            <v>0</v>
          </cell>
          <cell r="FP279" t="str">
            <v>En famille d'accueil</v>
          </cell>
          <cell r="FR279" t="str">
            <v>Abri d'urgence (non-durable, construit à partir des matériaux disponibles en urgence)</v>
          </cell>
          <cell r="FU279" t="str">
            <v>Non</v>
          </cell>
          <cell r="GE279" t="str">
            <v>Non</v>
          </cell>
          <cell r="GH279" t="str">
            <v>Source non-améliorée (c'est à dire non-protégée de l'extérieur, p.ex. puits creusé non-couvert/traditionnel, source naturelle non-aménagée, etc.)</v>
          </cell>
          <cell r="GK279" t="str">
            <v>Non</v>
          </cell>
          <cell r="GL279" t="str">
            <v>Non</v>
          </cell>
          <cell r="GM279" t="str">
            <v>Non</v>
          </cell>
          <cell r="GN279" t="str">
            <v>Non</v>
          </cell>
          <cell r="GO279" t="str">
            <v>Moins de 30 minutes</v>
          </cell>
          <cell r="GQ279">
            <v>0</v>
          </cell>
          <cell r="GR279">
            <v>0</v>
          </cell>
          <cell r="GS279">
            <v>0</v>
          </cell>
          <cell r="GT279">
            <v>0</v>
          </cell>
          <cell r="GU279">
            <v>0</v>
          </cell>
          <cell r="GV279">
            <v>0</v>
          </cell>
          <cell r="GW279">
            <v>0</v>
          </cell>
          <cell r="GX279">
            <v>0</v>
          </cell>
          <cell r="GY279">
            <v>1</v>
          </cell>
          <cell r="GZ279">
            <v>0</v>
          </cell>
          <cell r="HA279">
            <v>0</v>
          </cell>
          <cell r="HB279">
            <v>0</v>
          </cell>
          <cell r="HM279" t="str">
            <v>Non</v>
          </cell>
          <cell r="HO279" t="str">
            <v>Installation sanitaire non-améliorée (c’est-à-dire qui n'empêchent pas le contact extérieur avec les excréments, p.ex. latrine à fosse ouverte/sans dalle, latrines traditionnelles, etc.)</v>
          </cell>
          <cell r="HQ279" t="str">
            <v>Non</v>
          </cell>
          <cell r="HR279" t="str">
            <v>Non</v>
          </cell>
          <cell r="HU279" t="str">
            <v>Reste à la maison / se soigne soi-même</v>
          </cell>
          <cell r="HW279" t="str">
            <v>Reste à la maison / se soigne soi-même</v>
          </cell>
          <cell r="HY279" t="str">
            <v>Entre 1 heure et 2 heures</v>
          </cell>
          <cell r="HZ279" t="str">
            <v>Non</v>
          </cell>
          <cell r="IG279" t="str">
            <v>Non</v>
          </cell>
          <cell r="II279" t="str">
            <v>Non</v>
          </cell>
          <cell r="IO279">
            <v>0</v>
          </cell>
          <cell r="IP279">
            <v>0</v>
          </cell>
          <cell r="IQ279">
            <v>0</v>
          </cell>
          <cell r="IR279">
            <v>0</v>
          </cell>
          <cell r="IS279">
            <v>0</v>
          </cell>
          <cell r="IT279">
            <v>1</v>
          </cell>
          <cell r="IU279">
            <v>0</v>
          </cell>
          <cell r="IW279">
            <v>0</v>
          </cell>
          <cell r="IX279">
            <v>0</v>
          </cell>
          <cell r="IY279">
            <v>0</v>
          </cell>
          <cell r="IZ279">
            <v>0</v>
          </cell>
          <cell r="JA279">
            <v>0</v>
          </cell>
          <cell r="JB279">
            <v>1</v>
          </cell>
          <cell r="JC279">
            <v>0</v>
          </cell>
          <cell r="JE279">
            <v>1</v>
          </cell>
          <cell r="JF279">
            <v>0</v>
          </cell>
          <cell r="JG279">
            <v>0</v>
          </cell>
          <cell r="JH279">
            <v>0</v>
          </cell>
          <cell r="JI279">
            <v>0</v>
          </cell>
          <cell r="JJ279">
            <v>0</v>
          </cell>
          <cell r="JK279">
            <v>0</v>
          </cell>
          <cell r="JL279">
            <v>0</v>
          </cell>
          <cell r="JO279" t="str">
            <v>Au moins une heure</v>
          </cell>
          <cell r="JP279" t="str">
            <v>Non</v>
          </cell>
          <cell r="JS279" t="str">
            <v>Aucun</v>
          </cell>
          <cell r="JU279" t="str">
            <v>Aucun</v>
          </cell>
          <cell r="JZ279" t="str">
            <v>Interruption suite à un déplacement / retour</v>
          </cell>
          <cell r="KD279">
            <v>1</v>
          </cell>
          <cell r="KE279">
            <v>0</v>
          </cell>
          <cell r="KF279">
            <v>0</v>
          </cell>
          <cell r="KG279">
            <v>0</v>
          </cell>
          <cell r="KH279">
            <v>0</v>
          </cell>
          <cell r="KI279">
            <v>0</v>
          </cell>
          <cell r="KJ279">
            <v>0</v>
          </cell>
          <cell r="KK279">
            <v>0</v>
          </cell>
          <cell r="KL279">
            <v>0</v>
          </cell>
          <cell r="KM279">
            <v>0</v>
          </cell>
          <cell r="KN279">
            <v>0</v>
          </cell>
          <cell r="KO279">
            <v>0</v>
          </cell>
          <cell r="KP279">
            <v>0</v>
          </cell>
          <cell r="KQ279">
            <v>0</v>
          </cell>
          <cell r="KR279">
            <v>0</v>
          </cell>
          <cell r="KS279">
            <v>0</v>
          </cell>
          <cell r="KV279">
            <v>1</v>
          </cell>
          <cell r="KW279">
            <v>0</v>
          </cell>
          <cell r="KX279">
            <v>0</v>
          </cell>
          <cell r="KY279">
            <v>1</v>
          </cell>
          <cell r="KZ279">
            <v>0</v>
          </cell>
          <cell r="LA279">
            <v>0</v>
          </cell>
          <cell r="LD279">
            <v>0</v>
          </cell>
          <cell r="LE279">
            <v>0</v>
          </cell>
          <cell r="LG279">
            <v>0</v>
          </cell>
          <cell r="LH279">
            <v>0</v>
          </cell>
          <cell r="LI279">
            <v>0</v>
          </cell>
          <cell r="LJ279">
            <v>0</v>
          </cell>
          <cell r="LK279">
            <v>0</v>
          </cell>
          <cell r="LL279">
            <v>0</v>
          </cell>
          <cell r="LM279">
            <v>0</v>
          </cell>
          <cell r="LN279">
            <v>0</v>
          </cell>
          <cell r="LQ279">
            <v>0</v>
          </cell>
          <cell r="LR279">
            <v>1</v>
          </cell>
          <cell r="LS279">
            <v>0</v>
          </cell>
          <cell r="LT279">
            <v>0</v>
          </cell>
          <cell r="LU279">
            <v>0</v>
          </cell>
          <cell r="LV279">
            <v>0</v>
          </cell>
          <cell r="LW279">
            <v>0</v>
          </cell>
          <cell r="LX279">
            <v>0</v>
          </cell>
          <cell r="LY279">
            <v>0</v>
          </cell>
          <cell r="LZ279">
            <v>0</v>
          </cell>
          <cell r="MA279">
            <v>0</v>
          </cell>
          <cell r="MB279">
            <v>0</v>
          </cell>
          <cell r="MC279">
            <v>0</v>
          </cell>
          <cell r="MD279">
            <v>0</v>
          </cell>
          <cell r="MG279">
            <v>0</v>
          </cell>
          <cell r="MH279">
            <v>0</v>
          </cell>
          <cell r="MI279">
            <v>1</v>
          </cell>
          <cell r="MJ279">
            <v>0</v>
          </cell>
          <cell r="MK279">
            <v>0</v>
          </cell>
          <cell r="ML279">
            <v>0</v>
          </cell>
          <cell r="MM279">
            <v>0</v>
          </cell>
          <cell r="MN279">
            <v>0</v>
          </cell>
          <cell r="MO279">
            <v>0</v>
          </cell>
          <cell r="MP279">
            <v>0</v>
          </cell>
          <cell r="MQ279">
            <v>0</v>
          </cell>
          <cell r="MR279">
            <v>0</v>
          </cell>
          <cell r="MS279">
            <v>0</v>
          </cell>
          <cell r="MT279">
            <v>0</v>
          </cell>
          <cell r="MU279">
            <v>0</v>
          </cell>
          <cell r="NH279">
            <v>1</v>
          </cell>
          <cell r="NN279">
            <v>1.8</v>
          </cell>
          <cell r="QR279">
            <v>22</v>
          </cell>
          <cell r="QS279">
            <v>47</v>
          </cell>
        </row>
        <row r="280">
          <cell r="F280" t="str">
            <v>Oui</v>
          </cell>
          <cell r="I280">
            <v>0</v>
          </cell>
          <cell r="AM280">
            <v>45200</v>
          </cell>
          <cell r="AN280" t="str">
            <v>Oui</v>
          </cell>
          <cell r="AQ280" t="str">
            <v>Déplacé interne</v>
          </cell>
          <cell r="BE280">
            <v>0</v>
          </cell>
          <cell r="BF280">
            <v>0</v>
          </cell>
          <cell r="BH280">
            <v>0</v>
          </cell>
          <cell r="BI280">
            <v>0</v>
          </cell>
          <cell r="BK280">
            <v>3</v>
          </cell>
          <cell r="BL280">
            <v>2</v>
          </cell>
          <cell r="BN280">
            <v>1</v>
          </cell>
          <cell r="BO280">
            <v>1</v>
          </cell>
          <cell r="BQ280">
            <v>0</v>
          </cell>
          <cell r="BR280">
            <v>0</v>
          </cell>
          <cell r="CC280">
            <v>7</v>
          </cell>
          <cell r="CF280">
            <v>7</v>
          </cell>
          <cell r="DE280" t="str">
            <v>Travail journalier</v>
          </cell>
          <cell r="DG280" t="str">
            <v>Non</v>
          </cell>
          <cell r="DI280" t="str">
            <v>Non</v>
          </cell>
          <cell r="DJ280" t="str">
            <v>Les produits sur le marché sont trop chers pour le ménage</v>
          </cell>
          <cell r="DL280" t="str">
            <v>Non</v>
          </cell>
          <cell r="DO280">
            <v>0</v>
          </cell>
          <cell r="DP280">
            <v>0</v>
          </cell>
          <cell r="DQ280">
            <v>1</v>
          </cell>
          <cell r="DR280">
            <v>0</v>
          </cell>
          <cell r="DS280">
            <v>1</v>
          </cell>
          <cell r="DT280">
            <v>1</v>
          </cell>
          <cell r="DU280">
            <v>0</v>
          </cell>
          <cell r="DV280">
            <v>0</v>
          </cell>
          <cell r="DW280">
            <v>0</v>
          </cell>
          <cell r="DX280">
            <v>0</v>
          </cell>
          <cell r="DY280">
            <v>0</v>
          </cell>
          <cell r="DZ280">
            <v>0</v>
          </cell>
          <cell r="EA280">
            <v>0</v>
          </cell>
          <cell r="EB280">
            <v>0</v>
          </cell>
          <cell r="EC280">
            <v>0</v>
          </cell>
          <cell r="ED280">
            <v>0</v>
          </cell>
          <cell r="EF280">
            <v>0</v>
          </cell>
          <cell r="EI280">
            <v>1</v>
          </cell>
          <cell r="EJ280">
            <v>1</v>
          </cell>
          <cell r="EK280">
            <v>1</v>
          </cell>
          <cell r="EL280">
            <v>1</v>
          </cell>
          <cell r="FP280" t="str">
            <v>En famille d'accueil</v>
          </cell>
          <cell r="FR280" t="str">
            <v>Abri d'urgence (non-durable, construit à partir des matériaux disponibles en urgence)</v>
          </cell>
          <cell r="FU280" t="str">
            <v>Non</v>
          </cell>
          <cell r="GE280" t="str">
            <v>Non</v>
          </cell>
          <cell r="GH280" t="str">
            <v>Source non-améliorée (c'est à dire non-protégée de l'extérieur, p.ex. puits creusé non-couvert/traditionnel, source naturelle non-aménagée, etc.)</v>
          </cell>
          <cell r="GK280" t="str">
            <v>Non</v>
          </cell>
          <cell r="GL280" t="str">
            <v>Non</v>
          </cell>
          <cell r="GM280" t="str">
            <v>Non</v>
          </cell>
          <cell r="GN280" t="str">
            <v>Non</v>
          </cell>
          <cell r="GO280" t="str">
            <v>Moins de 30 minutes</v>
          </cell>
          <cell r="GQ280">
            <v>0</v>
          </cell>
          <cell r="GR280">
            <v>0</v>
          </cell>
          <cell r="GS280">
            <v>0</v>
          </cell>
          <cell r="GT280">
            <v>0</v>
          </cell>
          <cell r="GU280">
            <v>0</v>
          </cell>
          <cell r="GV280">
            <v>0</v>
          </cell>
          <cell r="GW280">
            <v>0</v>
          </cell>
          <cell r="GX280">
            <v>0</v>
          </cell>
          <cell r="GY280">
            <v>1</v>
          </cell>
          <cell r="GZ280">
            <v>0</v>
          </cell>
          <cell r="HA280">
            <v>0</v>
          </cell>
          <cell r="HB280">
            <v>0</v>
          </cell>
          <cell r="HM280" t="str">
            <v>Non</v>
          </cell>
          <cell r="HO280" t="str">
            <v>Pas d'installation sanitaire/défécation à l'air libre</v>
          </cell>
          <cell r="HU280" t="str">
            <v>Structure de santé (centre, clinique, hôpital, etc.)</v>
          </cell>
          <cell r="HW280" t="str">
            <v>Structure de santé (centre, clinique, hôpital, etc.)</v>
          </cell>
          <cell r="HY280" t="str">
            <v>Entre 1 heure et 2 heures</v>
          </cell>
          <cell r="HZ280" t="str">
            <v>Non</v>
          </cell>
          <cell r="IG280" t="str">
            <v>Non</v>
          </cell>
          <cell r="II280" t="str">
            <v>Oui</v>
          </cell>
          <cell r="IK280">
            <v>1</v>
          </cell>
          <cell r="IL280">
            <v>0</v>
          </cell>
          <cell r="IM280">
            <v>0</v>
          </cell>
          <cell r="IO280">
            <v>0</v>
          </cell>
          <cell r="IP280">
            <v>0</v>
          </cell>
          <cell r="IQ280">
            <v>0</v>
          </cell>
          <cell r="IR280">
            <v>0</v>
          </cell>
          <cell r="IS280">
            <v>0</v>
          </cell>
          <cell r="IT280">
            <v>1</v>
          </cell>
          <cell r="IU280">
            <v>0</v>
          </cell>
          <cell r="IW280">
            <v>0</v>
          </cell>
          <cell r="IX280">
            <v>0</v>
          </cell>
          <cell r="IY280">
            <v>0</v>
          </cell>
          <cell r="IZ280">
            <v>0</v>
          </cell>
          <cell r="JA280">
            <v>0</v>
          </cell>
          <cell r="JB280">
            <v>1</v>
          </cell>
          <cell r="JC280">
            <v>0</v>
          </cell>
          <cell r="JE280">
            <v>1</v>
          </cell>
          <cell r="JF280">
            <v>0</v>
          </cell>
          <cell r="JG280">
            <v>0</v>
          </cell>
          <cell r="JH280">
            <v>0</v>
          </cell>
          <cell r="JI280">
            <v>0</v>
          </cell>
          <cell r="JJ280">
            <v>0</v>
          </cell>
          <cell r="JK280">
            <v>0</v>
          </cell>
          <cell r="JL280">
            <v>0</v>
          </cell>
          <cell r="JO280" t="str">
            <v>Au moins une heure</v>
          </cell>
          <cell r="JP280" t="str">
            <v>Non</v>
          </cell>
          <cell r="JS280" t="str">
            <v>Aucun</v>
          </cell>
          <cell r="JT280" t="str">
            <v>Aucune</v>
          </cell>
          <cell r="JU280" t="str">
            <v>Aucun</v>
          </cell>
          <cell r="JV280" t="str">
            <v>Aucune</v>
          </cell>
          <cell r="JZ280" t="str">
            <v>Interruption suite à un déplacement / retour</v>
          </cell>
          <cell r="KD280">
            <v>1</v>
          </cell>
          <cell r="KE280">
            <v>0</v>
          </cell>
          <cell r="KF280">
            <v>0</v>
          </cell>
          <cell r="KG280">
            <v>0</v>
          </cell>
          <cell r="KH280">
            <v>0</v>
          </cell>
          <cell r="KI280">
            <v>0</v>
          </cell>
          <cell r="KJ280">
            <v>0</v>
          </cell>
          <cell r="KK280">
            <v>0</v>
          </cell>
          <cell r="KL280">
            <v>0</v>
          </cell>
          <cell r="KM280">
            <v>0</v>
          </cell>
          <cell r="KN280">
            <v>0</v>
          </cell>
          <cell r="KO280">
            <v>0</v>
          </cell>
          <cell r="KP280">
            <v>0</v>
          </cell>
          <cell r="KQ280">
            <v>0</v>
          </cell>
          <cell r="KR280">
            <v>0</v>
          </cell>
          <cell r="KS280">
            <v>0</v>
          </cell>
          <cell r="KV280">
            <v>0</v>
          </cell>
          <cell r="KW280">
            <v>0</v>
          </cell>
          <cell r="KX280">
            <v>0</v>
          </cell>
          <cell r="KY280">
            <v>1</v>
          </cell>
          <cell r="KZ280">
            <v>0</v>
          </cell>
          <cell r="LA280">
            <v>0</v>
          </cell>
          <cell r="LD280">
            <v>0</v>
          </cell>
          <cell r="LE280">
            <v>1</v>
          </cell>
          <cell r="LG280">
            <v>0</v>
          </cell>
          <cell r="LH280">
            <v>0</v>
          </cell>
          <cell r="LI280">
            <v>0</v>
          </cell>
          <cell r="LJ280">
            <v>0</v>
          </cell>
          <cell r="LK280">
            <v>0</v>
          </cell>
          <cell r="LL280">
            <v>0</v>
          </cell>
          <cell r="LM280">
            <v>0</v>
          </cell>
          <cell r="LN280">
            <v>0</v>
          </cell>
          <cell r="LQ280">
            <v>0</v>
          </cell>
          <cell r="LR280">
            <v>1</v>
          </cell>
          <cell r="LS280">
            <v>0</v>
          </cell>
          <cell r="LT280">
            <v>0</v>
          </cell>
          <cell r="LU280">
            <v>0</v>
          </cell>
          <cell r="LV280">
            <v>0</v>
          </cell>
          <cell r="LW280">
            <v>0</v>
          </cell>
          <cell r="LX280">
            <v>0</v>
          </cell>
          <cell r="LY280">
            <v>0</v>
          </cell>
          <cell r="LZ280">
            <v>0</v>
          </cell>
          <cell r="MA280">
            <v>0</v>
          </cell>
          <cell r="MB280">
            <v>0</v>
          </cell>
          <cell r="MC280">
            <v>0</v>
          </cell>
          <cell r="MD280">
            <v>0</v>
          </cell>
          <cell r="MG280">
            <v>0</v>
          </cell>
          <cell r="MH280">
            <v>0</v>
          </cell>
          <cell r="MI280">
            <v>1</v>
          </cell>
          <cell r="MJ280">
            <v>0</v>
          </cell>
          <cell r="MK280">
            <v>0</v>
          </cell>
          <cell r="ML280">
            <v>0</v>
          </cell>
          <cell r="MM280">
            <v>0</v>
          </cell>
          <cell r="MN280">
            <v>0</v>
          </cell>
          <cell r="MO280">
            <v>0</v>
          </cell>
          <cell r="MP280">
            <v>0</v>
          </cell>
          <cell r="MQ280">
            <v>0</v>
          </cell>
          <cell r="MR280">
            <v>0</v>
          </cell>
          <cell r="MS280">
            <v>0</v>
          </cell>
          <cell r="MT280">
            <v>0</v>
          </cell>
          <cell r="MU280">
            <v>0</v>
          </cell>
          <cell r="NH280">
            <v>1</v>
          </cell>
          <cell r="NN280">
            <v>3</v>
          </cell>
          <cell r="QR280">
            <v>28</v>
          </cell>
          <cell r="QS280">
            <v>48</v>
          </cell>
        </row>
        <row r="281">
          <cell r="F281" t="str">
            <v>Oui</v>
          </cell>
          <cell r="I281">
            <v>0</v>
          </cell>
          <cell r="AM281">
            <v>45200</v>
          </cell>
          <cell r="AN281" t="str">
            <v>Oui</v>
          </cell>
          <cell r="AQ281" t="str">
            <v>Déplacé interne</v>
          </cell>
          <cell r="BE281">
            <v>0</v>
          </cell>
          <cell r="BF281">
            <v>0</v>
          </cell>
          <cell r="BH281">
            <v>0</v>
          </cell>
          <cell r="BI281">
            <v>0</v>
          </cell>
          <cell r="BK281">
            <v>2</v>
          </cell>
          <cell r="BL281">
            <v>3</v>
          </cell>
          <cell r="BN281">
            <v>1</v>
          </cell>
          <cell r="BO281">
            <v>1</v>
          </cell>
          <cell r="BQ281">
            <v>0</v>
          </cell>
          <cell r="BR281">
            <v>0</v>
          </cell>
          <cell r="CC281">
            <v>7</v>
          </cell>
          <cell r="CF281">
            <v>7</v>
          </cell>
          <cell r="DE281" t="str">
            <v>Travail journalier</v>
          </cell>
          <cell r="DG281" t="str">
            <v>Non</v>
          </cell>
          <cell r="DI281" t="str">
            <v>Oui</v>
          </cell>
          <cell r="DL281" t="str">
            <v>Non</v>
          </cell>
          <cell r="DO281">
            <v>0</v>
          </cell>
          <cell r="DP281">
            <v>0</v>
          </cell>
          <cell r="DQ281">
            <v>1</v>
          </cell>
          <cell r="DR281">
            <v>0</v>
          </cell>
          <cell r="DS281">
            <v>1</v>
          </cell>
          <cell r="DT281">
            <v>0</v>
          </cell>
          <cell r="DU281">
            <v>0</v>
          </cell>
          <cell r="DV281">
            <v>0</v>
          </cell>
          <cell r="DW281">
            <v>0</v>
          </cell>
          <cell r="DX281">
            <v>0</v>
          </cell>
          <cell r="DY281">
            <v>0</v>
          </cell>
          <cell r="DZ281">
            <v>0</v>
          </cell>
          <cell r="EA281">
            <v>0</v>
          </cell>
          <cell r="EB281">
            <v>0</v>
          </cell>
          <cell r="EC281">
            <v>0</v>
          </cell>
          <cell r="ED281">
            <v>0</v>
          </cell>
          <cell r="EF281">
            <v>0</v>
          </cell>
          <cell r="EI281">
            <v>1</v>
          </cell>
          <cell r="EJ281">
            <v>1</v>
          </cell>
          <cell r="EK281">
            <v>2</v>
          </cell>
          <cell r="EL281">
            <v>2</v>
          </cell>
          <cell r="FP281" t="str">
            <v>En famille d'accueil</v>
          </cell>
          <cell r="FR281" t="str">
            <v>Abri d'urgence (non-durable, construit à partir des matériaux disponibles en urgence)</v>
          </cell>
          <cell r="FU281" t="str">
            <v>Non</v>
          </cell>
          <cell r="GE281" t="str">
            <v>Non</v>
          </cell>
          <cell r="GH281" t="str">
            <v>Source non-améliorée (c'est à dire non-protégée de l'extérieur, p.ex. puits creusé non-couvert/traditionnel, source naturelle non-aménagée, etc.)</v>
          </cell>
          <cell r="GK281" t="str">
            <v>Non</v>
          </cell>
          <cell r="GL281" t="str">
            <v>Non</v>
          </cell>
          <cell r="GM281" t="str">
            <v>Non</v>
          </cell>
          <cell r="GN281" t="str">
            <v>Non</v>
          </cell>
          <cell r="GO281" t="str">
            <v>Moins de 30 minutes</v>
          </cell>
          <cell r="GQ281">
            <v>0</v>
          </cell>
          <cell r="GR281">
            <v>0</v>
          </cell>
          <cell r="GS281">
            <v>0</v>
          </cell>
          <cell r="GT281">
            <v>0</v>
          </cell>
          <cell r="GU281">
            <v>0</v>
          </cell>
          <cell r="GV281">
            <v>0</v>
          </cell>
          <cell r="GW281">
            <v>0</v>
          </cell>
          <cell r="GX281">
            <v>0</v>
          </cell>
          <cell r="GY281">
            <v>1</v>
          </cell>
          <cell r="GZ281">
            <v>0</v>
          </cell>
          <cell r="HA281">
            <v>0</v>
          </cell>
          <cell r="HB281">
            <v>0</v>
          </cell>
          <cell r="HM281" t="str">
            <v>Non</v>
          </cell>
          <cell r="HO281" t="str">
            <v>Pas d'installation sanitaire/défécation à l'air libre</v>
          </cell>
          <cell r="HU281" t="str">
            <v>Structure de santé (centre, clinique, hôpital, etc.)</v>
          </cell>
          <cell r="HW281" t="str">
            <v>Structure de santé (centre, clinique, hôpital, etc.)</v>
          </cell>
          <cell r="HY281" t="str">
            <v>Entre 1 heure et 2 heures</v>
          </cell>
          <cell r="HZ281" t="str">
            <v>Non</v>
          </cell>
          <cell r="IG281" t="str">
            <v>Non</v>
          </cell>
          <cell r="II281" t="str">
            <v>Non</v>
          </cell>
          <cell r="IO281">
            <v>0</v>
          </cell>
          <cell r="IP281">
            <v>0</v>
          </cell>
          <cell r="IQ281">
            <v>0</v>
          </cell>
          <cell r="IR281">
            <v>0</v>
          </cell>
          <cell r="IS281">
            <v>0</v>
          </cell>
          <cell r="IT281">
            <v>1</v>
          </cell>
          <cell r="IU281">
            <v>0</v>
          </cell>
          <cell r="IW281">
            <v>0</v>
          </cell>
          <cell r="IX281">
            <v>0</v>
          </cell>
          <cell r="IY281">
            <v>0</v>
          </cell>
          <cell r="IZ281">
            <v>0</v>
          </cell>
          <cell r="JA281">
            <v>0</v>
          </cell>
          <cell r="JB281">
            <v>1</v>
          </cell>
          <cell r="JC281">
            <v>0</v>
          </cell>
          <cell r="JE281">
            <v>1</v>
          </cell>
          <cell r="JF281">
            <v>0</v>
          </cell>
          <cell r="JG281">
            <v>0</v>
          </cell>
          <cell r="JH281">
            <v>0</v>
          </cell>
          <cell r="JI281">
            <v>0</v>
          </cell>
          <cell r="JJ281">
            <v>0</v>
          </cell>
          <cell r="JK281">
            <v>0</v>
          </cell>
          <cell r="JL281">
            <v>0</v>
          </cell>
          <cell r="JO281" t="str">
            <v>Au moins une heure</v>
          </cell>
          <cell r="JP281" t="str">
            <v>Non</v>
          </cell>
          <cell r="JS281" t="str">
            <v>Aucun</v>
          </cell>
          <cell r="JT281" t="str">
            <v>Aucune</v>
          </cell>
          <cell r="JU281" t="str">
            <v>Aucun</v>
          </cell>
          <cell r="JV281" t="str">
            <v>Aucune</v>
          </cell>
          <cell r="JZ281" t="str">
            <v>Interruption suite à un déplacement / retour</v>
          </cell>
          <cell r="KD281">
            <v>1</v>
          </cell>
          <cell r="KE281">
            <v>0</v>
          </cell>
          <cell r="KF281">
            <v>0</v>
          </cell>
          <cell r="KG281">
            <v>0</v>
          </cell>
          <cell r="KH281">
            <v>0</v>
          </cell>
          <cell r="KI281">
            <v>0</v>
          </cell>
          <cell r="KJ281">
            <v>0</v>
          </cell>
          <cell r="KK281">
            <v>0</v>
          </cell>
          <cell r="KL281">
            <v>0</v>
          </cell>
          <cell r="KM281">
            <v>0</v>
          </cell>
          <cell r="KN281">
            <v>0</v>
          </cell>
          <cell r="KO281">
            <v>0</v>
          </cell>
          <cell r="KP281">
            <v>0</v>
          </cell>
          <cell r="KQ281">
            <v>0</v>
          </cell>
          <cell r="KR281">
            <v>0</v>
          </cell>
          <cell r="KS281">
            <v>0</v>
          </cell>
          <cell r="KV281">
            <v>0</v>
          </cell>
          <cell r="KW281">
            <v>0</v>
          </cell>
          <cell r="KX281">
            <v>0</v>
          </cell>
          <cell r="KY281">
            <v>1</v>
          </cell>
          <cell r="KZ281">
            <v>0</v>
          </cell>
          <cell r="LA281">
            <v>0</v>
          </cell>
          <cell r="LD281">
            <v>0</v>
          </cell>
          <cell r="LE281">
            <v>0</v>
          </cell>
          <cell r="LG281">
            <v>0</v>
          </cell>
          <cell r="LH281">
            <v>0</v>
          </cell>
          <cell r="LI281">
            <v>0</v>
          </cell>
          <cell r="LJ281">
            <v>0</v>
          </cell>
          <cell r="LK281">
            <v>0</v>
          </cell>
          <cell r="LL281">
            <v>0</v>
          </cell>
          <cell r="LM281">
            <v>0</v>
          </cell>
          <cell r="LN281">
            <v>0</v>
          </cell>
          <cell r="LQ281">
            <v>0</v>
          </cell>
          <cell r="LR281">
            <v>1</v>
          </cell>
          <cell r="LS281">
            <v>0</v>
          </cell>
          <cell r="LT281">
            <v>0</v>
          </cell>
          <cell r="LU281">
            <v>0</v>
          </cell>
          <cell r="LV281">
            <v>0</v>
          </cell>
          <cell r="LW281">
            <v>0</v>
          </cell>
          <cell r="LX281">
            <v>0</v>
          </cell>
          <cell r="LY281">
            <v>0</v>
          </cell>
          <cell r="LZ281">
            <v>0</v>
          </cell>
          <cell r="MA281">
            <v>0</v>
          </cell>
          <cell r="MB281">
            <v>0</v>
          </cell>
          <cell r="MC281">
            <v>0</v>
          </cell>
          <cell r="MD281">
            <v>0</v>
          </cell>
          <cell r="MG281">
            <v>0</v>
          </cell>
          <cell r="MH281">
            <v>0</v>
          </cell>
          <cell r="MI281">
            <v>1</v>
          </cell>
          <cell r="MJ281">
            <v>0</v>
          </cell>
          <cell r="MK281">
            <v>0</v>
          </cell>
          <cell r="ML281">
            <v>0</v>
          </cell>
          <cell r="MM281">
            <v>0</v>
          </cell>
          <cell r="MN281">
            <v>0</v>
          </cell>
          <cell r="MO281">
            <v>0</v>
          </cell>
          <cell r="MP281">
            <v>0</v>
          </cell>
          <cell r="MQ281">
            <v>0</v>
          </cell>
          <cell r="MR281">
            <v>0</v>
          </cell>
          <cell r="MS281">
            <v>0</v>
          </cell>
          <cell r="MT281">
            <v>0</v>
          </cell>
          <cell r="MU281">
            <v>0</v>
          </cell>
          <cell r="NH281">
            <v>1</v>
          </cell>
          <cell r="NN281">
            <v>3.7</v>
          </cell>
          <cell r="QR281">
            <v>21</v>
          </cell>
          <cell r="QS281">
            <v>44</v>
          </cell>
        </row>
        <row r="282">
          <cell r="F282" t="str">
            <v>Oui</v>
          </cell>
          <cell r="I282">
            <v>0</v>
          </cell>
          <cell r="AM282">
            <v>45200</v>
          </cell>
          <cell r="AN282" t="str">
            <v>Oui</v>
          </cell>
          <cell r="AQ282" t="str">
            <v>Résident / autochtone (pas déplacé depuis au moins 12 mois)</v>
          </cell>
          <cell r="AS282" t="str">
            <v>Oui</v>
          </cell>
          <cell r="BE282">
            <v>0</v>
          </cell>
          <cell r="BF282">
            <v>0</v>
          </cell>
          <cell r="BH282">
            <v>2</v>
          </cell>
          <cell r="BI282">
            <v>1</v>
          </cell>
          <cell r="BK282">
            <v>4</v>
          </cell>
          <cell r="BL282">
            <v>3</v>
          </cell>
          <cell r="BN282">
            <v>2</v>
          </cell>
          <cell r="BO282">
            <v>2</v>
          </cell>
          <cell r="BQ282">
            <v>0</v>
          </cell>
          <cell r="BR282">
            <v>0</v>
          </cell>
          <cell r="CC282">
            <v>14</v>
          </cell>
          <cell r="CF282">
            <v>14</v>
          </cell>
          <cell r="DE282" t="str">
            <v>Travail journalier</v>
          </cell>
          <cell r="DG282" t="str">
            <v>Oui</v>
          </cell>
          <cell r="DI282" t="str">
            <v>Non</v>
          </cell>
          <cell r="DJ282" t="str">
            <v>Les produits sur le marché sont trop chers pour le ménage</v>
          </cell>
          <cell r="DL282" t="str">
            <v>Non</v>
          </cell>
          <cell r="DO282">
            <v>1</v>
          </cell>
          <cell r="DP282">
            <v>0</v>
          </cell>
          <cell r="DQ282">
            <v>1</v>
          </cell>
          <cell r="DR282">
            <v>0</v>
          </cell>
          <cell r="DS282">
            <v>1</v>
          </cell>
          <cell r="DT282">
            <v>0</v>
          </cell>
          <cell r="DU282">
            <v>0</v>
          </cell>
          <cell r="DV282">
            <v>0</v>
          </cell>
          <cell r="DW282">
            <v>0</v>
          </cell>
          <cell r="DX282">
            <v>0</v>
          </cell>
          <cell r="DY282">
            <v>0</v>
          </cell>
          <cell r="DZ282">
            <v>0</v>
          </cell>
          <cell r="EA282">
            <v>0</v>
          </cell>
          <cell r="EB282">
            <v>0</v>
          </cell>
          <cell r="EC282">
            <v>0</v>
          </cell>
          <cell r="ED282">
            <v>0</v>
          </cell>
          <cell r="EF282">
            <v>2</v>
          </cell>
          <cell r="EI282">
            <v>1</v>
          </cell>
          <cell r="EJ282">
            <v>1</v>
          </cell>
          <cell r="EK282">
            <v>2</v>
          </cell>
          <cell r="EL282">
            <v>2</v>
          </cell>
          <cell r="FP282" t="str">
            <v>Sur une parcelle ou un abri qui lui appartient</v>
          </cell>
          <cell r="FR282" t="str">
            <v>Maison (construction non-durable délabrée)</v>
          </cell>
          <cell r="FU282" t="str">
            <v>Non</v>
          </cell>
          <cell r="GE282" t="str">
            <v>Non</v>
          </cell>
          <cell r="GH282" t="str">
            <v>Source améliorée (c'est-à-dire protégée de l'extérieur, p.ex. eau courante/robinet, puits creusé couvert, puits à pompe/forage, camion-citerne/charrette avec citerne, Kiosque/échoppe/boutique à eau, eau en bouteille; eau en sachet, etc. et eau de pluie)</v>
          </cell>
          <cell r="GK282" t="str">
            <v>Non</v>
          </cell>
          <cell r="GL282" t="str">
            <v>Non</v>
          </cell>
          <cell r="GM282" t="str">
            <v>Non</v>
          </cell>
          <cell r="GN282" t="str">
            <v>Non</v>
          </cell>
          <cell r="GO282" t="str">
            <v>Moins de 30 minutes</v>
          </cell>
          <cell r="GQ282">
            <v>0</v>
          </cell>
          <cell r="GR282">
            <v>0</v>
          </cell>
          <cell r="GS282">
            <v>0</v>
          </cell>
          <cell r="GT282">
            <v>0</v>
          </cell>
          <cell r="GU282">
            <v>0</v>
          </cell>
          <cell r="GV282">
            <v>0</v>
          </cell>
          <cell r="GW282">
            <v>0</v>
          </cell>
          <cell r="GX282">
            <v>0</v>
          </cell>
          <cell r="GY282">
            <v>1</v>
          </cell>
          <cell r="GZ282">
            <v>0</v>
          </cell>
          <cell r="HA282">
            <v>0</v>
          </cell>
          <cell r="HB282">
            <v>0</v>
          </cell>
          <cell r="HM282" t="str">
            <v>Non</v>
          </cell>
          <cell r="HO282" t="str">
            <v>Installation sanitaire non-améliorée (c’est-à-dire qui n'empêchent pas le contact extérieur avec les excréments, p.ex. latrine à fosse ouverte/sans dalle, latrines traditionnelles, etc.)</v>
          </cell>
          <cell r="HQ282" t="str">
            <v>Non</v>
          </cell>
          <cell r="HR282" t="str">
            <v>Oui</v>
          </cell>
          <cell r="HU282" t="str">
            <v>Structure de santé (centre, clinique, hôpital, etc.)</v>
          </cell>
          <cell r="HW282" t="str">
            <v>Structure de santé (centre, clinique, hôpital, etc.)</v>
          </cell>
          <cell r="HY282" t="str">
            <v>Entre 1 heure et 2 heures</v>
          </cell>
          <cell r="HZ282" t="str">
            <v>Non</v>
          </cell>
          <cell r="IB282" t="str">
            <v>Oui</v>
          </cell>
          <cell r="IC282" t="str">
            <v>Oui</v>
          </cell>
          <cell r="ID282" t="str">
            <v>Oui</v>
          </cell>
          <cell r="IG282" t="str">
            <v>Non</v>
          </cell>
          <cell r="II282" t="str">
            <v>Non</v>
          </cell>
          <cell r="IO282">
            <v>0</v>
          </cell>
          <cell r="IP282">
            <v>0</v>
          </cell>
          <cell r="IQ282">
            <v>0</v>
          </cell>
          <cell r="IR282">
            <v>0</v>
          </cell>
          <cell r="IS282">
            <v>1</v>
          </cell>
          <cell r="IT282">
            <v>0</v>
          </cell>
          <cell r="IU282">
            <v>0</v>
          </cell>
          <cell r="IW282">
            <v>0</v>
          </cell>
          <cell r="IX282">
            <v>0</v>
          </cell>
          <cell r="IY282">
            <v>0</v>
          </cell>
          <cell r="IZ282">
            <v>0</v>
          </cell>
          <cell r="JA282">
            <v>0</v>
          </cell>
          <cell r="JB282">
            <v>1</v>
          </cell>
          <cell r="JC282">
            <v>0</v>
          </cell>
          <cell r="JE282">
            <v>1</v>
          </cell>
          <cell r="JF282">
            <v>0</v>
          </cell>
          <cell r="JG282">
            <v>0</v>
          </cell>
          <cell r="JH282">
            <v>0</v>
          </cell>
          <cell r="JI282">
            <v>0</v>
          </cell>
          <cell r="JJ282">
            <v>0</v>
          </cell>
          <cell r="JK282">
            <v>0</v>
          </cell>
          <cell r="JL282">
            <v>0</v>
          </cell>
          <cell r="JO282" t="str">
            <v>Moins de 1 heure</v>
          </cell>
          <cell r="JP282" t="str">
            <v>Non</v>
          </cell>
          <cell r="JS282" t="str">
            <v>Aucun</v>
          </cell>
          <cell r="JT282" t="str">
            <v>Aucune</v>
          </cell>
          <cell r="JU282" t="str">
            <v>Aucun</v>
          </cell>
          <cell r="JV282" t="str">
            <v>Aucune</v>
          </cell>
          <cell r="JZ282" t="str">
            <v>Interruption suite à un déplacement / retour</v>
          </cell>
          <cell r="KD282">
            <v>1</v>
          </cell>
          <cell r="KE282">
            <v>0</v>
          </cell>
          <cell r="KF282">
            <v>0</v>
          </cell>
          <cell r="KG282">
            <v>0</v>
          </cell>
          <cell r="KH282">
            <v>0</v>
          </cell>
          <cell r="KI282">
            <v>0</v>
          </cell>
          <cell r="KJ282">
            <v>0</v>
          </cell>
          <cell r="KK282">
            <v>0</v>
          </cell>
          <cell r="KL282">
            <v>0</v>
          </cell>
          <cell r="KM282">
            <v>0</v>
          </cell>
          <cell r="KN282">
            <v>0</v>
          </cell>
          <cell r="KO282">
            <v>0</v>
          </cell>
          <cell r="KP282">
            <v>0</v>
          </cell>
          <cell r="KQ282">
            <v>0</v>
          </cell>
          <cell r="KR282">
            <v>0</v>
          </cell>
          <cell r="KS282">
            <v>0</v>
          </cell>
          <cell r="KV282">
            <v>1</v>
          </cell>
          <cell r="KW282">
            <v>0</v>
          </cell>
          <cell r="KX282">
            <v>1</v>
          </cell>
          <cell r="KY282">
            <v>1</v>
          </cell>
          <cell r="KZ282">
            <v>0</v>
          </cell>
          <cell r="LA282">
            <v>0</v>
          </cell>
          <cell r="LD282">
            <v>0</v>
          </cell>
          <cell r="LE282">
            <v>0</v>
          </cell>
          <cell r="LG282">
            <v>0</v>
          </cell>
          <cell r="LH282">
            <v>0</v>
          </cell>
          <cell r="LI282">
            <v>0</v>
          </cell>
          <cell r="LJ282">
            <v>0</v>
          </cell>
          <cell r="LK282">
            <v>0</v>
          </cell>
          <cell r="LL282">
            <v>0</v>
          </cell>
          <cell r="LM282">
            <v>0</v>
          </cell>
          <cell r="LN282">
            <v>0</v>
          </cell>
          <cell r="LQ282">
            <v>0</v>
          </cell>
          <cell r="LR282">
            <v>1</v>
          </cell>
          <cell r="LS282">
            <v>0</v>
          </cell>
          <cell r="LT282">
            <v>0</v>
          </cell>
          <cell r="LU282">
            <v>0</v>
          </cell>
          <cell r="LV282">
            <v>0</v>
          </cell>
          <cell r="LW282">
            <v>0</v>
          </cell>
          <cell r="LX282">
            <v>0</v>
          </cell>
          <cell r="LY282">
            <v>0</v>
          </cell>
          <cell r="LZ282">
            <v>0</v>
          </cell>
          <cell r="MA282">
            <v>0</v>
          </cell>
          <cell r="MB282">
            <v>0</v>
          </cell>
          <cell r="MC282">
            <v>0</v>
          </cell>
          <cell r="MD282">
            <v>0</v>
          </cell>
          <cell r="MG282">
            <v>0</v>
          </cell>
          <cell r="MH282">
            <v>0</v>
          </cell>
          <cell r="MI282">
            <v>1</v>
          </cell>
          <cell r="MJ282">
            <v>0</v>
          </cell>
          <cell r="MK282">
            <v>0</v>
          </cell>
          <cell r="ML282">
            <v>0</v>
          </cell>
          <cell r="MM282">
            <v>0</v>
          </cell>
          <cell r="MN282">
            <v>0</v>
          </cell>
          <cell r="MO282">
            <v>0</v>
          </cell>
          <cell r="MP282">
            <v>0</v>
          </cell>
          <cell r="MQ282">
            <v>0</v>
          </cell>
          <cell r="MR282">
            <v>0</v>
          </cell>
          <cell r="MS282">
            <v>0</v>
          </cell>
          <cell r="MT282">
            <v>0</v>
          </cell>
          <cell r="MU282">
            <v>0</v>
          </cell>
          <cell r="NH282">
            <v>1</v>
          </cell>
          <cell r="NN282">
            <v>3.8</v>
          </cell>
          <cell r="QR282">
            <v>22</v>
          </cell>
          <cell r="QS282">
            <v>45</v>
          </cell>
        </row>
        <row r="283">
          <cell r="F283" t="str">
            <v>Oui</v>
          </cell>
          <cell r="I283">
            <v>0</v>
          </cell>
          <cell r="AM283">
            <v>45200</v>
          </cell>
          <cell r="AN283" t="str">
            <v>Oui</v>
          </cell>
          <cell r="AQ283" t="str">
            <v>Déplacé interne</v>
          </cell>
          <cell r="BE283">
            <v>0</v>
          </cell>
          <cell r="BF283">
            <v>0</v>
          </cell>
          <cell r="BH283">
            <v>1</v>
          </cell>
          <cell r="BI283">
            <v>0</v>
          </cell>
          <cell r="BK283">
            <v>4</v>
          </cell>
          <cell r="BL283">
            <v>1</v>
          </cell>
          <cell r="BN283">
            <v>1</v>
          </cell>
          <cell r="BO283">
            <v>1</v>
          </cell>
          <cell r="BQ283">
            <v>0</v>
          </cell>
          <cell r="BR283">
            <v>0</v>
          </cell>
          <cell r="CC283">
            <v>8</v>
          </cell>
          <cell r="CF283">
            <v>8</v>
          </cell>
          <cell r="DE283" t="str">
            <v>Travail journalier</v>
          </cell>
          <cell r="DG283" t="str">
            <v>Non</v>
          </cell>
          <cell r="DI283" t="str">
            <v>Non</v>
          </cell>
          <cell r="DJ283" t="str">
            <v>Le marché n'est pas situé à distance de marche / est trop loin</v>
          </cell>
          <cell r="DL283" t="str">
            <v>Non</v>
          </cell>
          <cell r="DO283">
            <v>0</v>
          </cell>
          <cell r="DP283">
            <v>0</v>
          </cell>
          <cell r="DQ283">
            <v>1</v>
          </cell>
          <cell r="DR283">
            <v>0</v>
          </cell>
          <cell r="DS283">
            <v>1</v>
          </cell>
          <cell r="DT283">
            <v>0</v>
          </cell>
          <cell r="DU283">
            <v>0</v>
          </cell>
          <cell r="DV283">
            <v>0</v>
          </cell>
          <cell r="DW283">
            <v>0</v>
          </cell>
          <cell r="DX283">
            <v>0</v>
          </cell>
          <cell r="DY283">
            <v>0</v>
          </cell>
          <cell r="DZ283">
            <v>0</v>
          </cell>
          <cell r="EA283">
            <v>0</v>
          </cell>
          <cell r="EB283">
            <v>0</v>
          </cell>
          <cell r="EC283">
            <v>0</v>
          </cell>
          <cell r="ED283">
            <v>0</v>
          </cell>
          <cell r="EF283">
            <v>0</v>
          </cell>
          <cell r="EI283">
            <v>1</v>
          </cell>
          <cell r="EJ283">
            <v>1</v>
          </cell>
          <cell r="EK283">
            <v>2</v>
          </cell>
          <cell r="EL283">
            <v>2</v>
          </cell>
          <cell r="FP283" t="str">
            <v>En famille d'accueil</v>
          </cell>
          <cell r="FR283" t="str">
            <v>Maison (construction non-durable délabrée)</v>
          </cell>
          <cell r="FU283" t="str">
            <v>Non</v>
          </cell>
          <cell r="GE283" t="str">
            <v>Non</v>
          </cell>
          <cell r="GH283" t="str">
            <v>Source non-améliorée (c'est à dire non-protégée de l'extérieur, p.ex. puits creusé non-couvert/traditionnel, source naturelle non-aménagée, etc.)</v>
          </cell>
          <cell r="GK283" t="str">
            <v>Non</v>
          </cell>
          <cell r="GL283" t="str">
            <v>Non</v>
          </cell>
          <cell r="GM283" t="str">
            <v>Non</v>
          </cell>
          <cell r="GN283" t="str">
            <v>Non</v>
          </cell>
          <cell r="GO283" t="str">
            <v>Moins de 30 minutes</v>
          </cell>
          <cell r="GQ283">
            <v>0</v>
          </cell>
          <cell r="GR283">
            <v>0</v>
          </cell>
          <cell r="GS283">
            <v>0</v>
          </cell>
          <cell r="GT283">
            <v>0</v>
          </cell>
          <cell r="GU283">
            <v>0</v>
          </cell>
          <cell r="GV283">
            <v>0</v>
          </cell>
          <cell r="GW283">
            <v>0</v>
          </cell>
          <cell r="GX283">
            <v>0</v>
          </cell>
          <cell r="GY283">
            <v>1</v>
          </cell>
          <cell r="GZ283">
            <v>1</v>
          </cell>
          <cell r="HA283">
            <v>0</v>
          </cell>
          <cell r="HB283">
            <v>0</v>
          </cell>
          <cell r="HM283" t="str">
            <v>Non</v>
          </cell>
          <cell r="HO283" t="str">
            <v>Pas d'installation sanitaire/défécation à l'air libre</v>
          </cell>
          <cell r="HU283" t="str">
            <v>Structure de santé (centre, clinique, hôpital, etc.)</v>
          </cell>
          <cell r="HW283" t="str">
            <v>Structure de santé (centre, clinique, hôpital, etc.)</v>
          </cell>
          <cell r="HY283" t="str">
            <v>Entre 1 heure et 2 heures</v>
          </cell>
          <cell r="HZ283" t="str">
            <v>Non</v>
          </cell>
          <cell r="IB283" t="str">
            <v>Non</v>
          </cell>
          <cell r="IC283" t="str">
            <v>Oui</v>
          </cell>
          <cell r="ID283" t="str">
            <v>Oui</v>
          </cell>
          <cell r="IG283" t="str">
            <v>Oui</v>
          </cell>
          <cell r="II283" t="str">
            <v>Non</v>
          </cell>
          <cell r="IO283">
            <v>0</v>
          </cell>
          <cell r="IP283">
            <v>0</v>
          </cell>
          <cell r="IQ283">
            <v>0</v>
          </cell>
          <cell r="IR283">
            <v>0</v>
          </cell>
          <cell r="IS283">
            <v>0</v>
          </cell>
          <cell r="IT283">
            <v>1</v>
          </cell>
          <cell r="IU283">
            <v>0</v>
          </cell>
          <cell r="IW283">
            <v>0</v>
          </cell>
          <cell r="IX283">
            <v>0</v>
          </cell>
          <cell r="IY283">
            <v>0</v>
          </cell>
          <cell r="IZ283">
            <v>0</v>
          </cell>
          <cell r="JA283">
            <v>0</v>
          </cell>
          <cell r="JB283">
            <v>1</v>
          </cell>
          <cell r="JC283">
            <v>0</v>
          </cell>
          <cell r="JE283">
            <v>1</v>
          </cell>
          <cell r="JF283">
            <v>0</v>
          </cell>
          <cell r="JG283">
            <v>0</v>
          </cell>
          <cell r="JH283">
            <v>0</v>
          </cell>
          <cell r="JI283">
            <v>0</v>
          </cell>
          <cell r="JJ283">
            <v>0</v>
          </cell>
          <cell r="JK283">
            <v>0</v>
          </cell>
          <cell r="JL283">
            <v>0</v>
          </cell>
          <cell r="JO283" t="str">
            <v>Moins de 1 heure</v>
          </cell>
          <cell r="JP283" t="str">
            <v>Non</v>
          </cell>
          <cell r="JS283" t="str">
            <v>Aucun</v>
          </cell>
          <cell r="JT283" t="str">
            <v>Aucune</v>
          </cell>
          <cell r="JU283" t="str">
            <v>Aucun</v>
          </cell>
          <cell r="JV283" t="str">
            <v>Aucune</v>
          </cell>
          <cell r="JZ283" t="str">
            <v>Interruption suite à un déplacement / retour</v>
          </cell>
          <cell r="KD283">
            <v>1</v>
          </cell>
          <cell r="KE283">
            <v>0</v>
          </cell>
          <cell r="KF283">
            <v>0</v>
          </cell>
          <cell r="KG283">
            <v>0</v>
          </cell>
          <cell r="KH283">
            <v>0</v>
          </cell>
          <cell r="KI283">
            <v>0</v>
          </cell>
          <cell r="KJ283">
            <v>0</v>
          </cell>
          <cell r="KK283">
            <v>0</v>
          </cell>
          <cell r="KL283">
            <v>0</v>
          </cell>
          <cell r="KM283">
            <v>0</v>
          </cell>
          <cell r="KN283">
            <v>0</v>
          </cell>
          <cell r="KO283">
            <v>0</v>
          </cell>
          <cell r="KP283">
            <v>0</v>
          </cell>
          <cell r="KQ283">
            <v>0</v>
          </cell>
          <cell r="KR283">
            <v>0</v>
          </cell>
          <cell r="KS283">
            <v>0</v>
          </cell>
          <cell r="KV283">
            <v>0</v>
          </cell>
          <cell r="KW283">
            <v>0</v>
          </cell>
          <cell r="KX283">
            <v>1</v>
          </cell>
          <cell r="KY283">
            <v>1</v>
          </cell>
          <cell r="KZ283">
            <v>0</v>
          </cell>
          <cell r="LA283">
            <v>0</v>
          </cell>
          <cell r="LD283">
            <v>0</v>
          </cell>
          <cell r="LE283">
            <v>1</v>
          </cell>
          <cell r="LG283">
            <v>0</v>
          </cell>
          <cell r="LH283">
            <v>0</v>
          </cell>
          <cell r="LI283">
            <v>0</v>
          </cell>
          <cell r="LJ283">
            <v>0</v>
          </cell>
          <cell r="LK283">
            <v>0</v>
          </cell>
          <cell r="LL283">
            <v>0</v>
          </cell>
          <cell r="LM283">
            <v>0</v>
          </cell>
          <cell r="LN283">
            <v>0</v>
          </cell>
          <cell r="LQ283">
            <v>0</v>
          </cell>
          <cell r="LR283">
            <v>1</v>
          </cell>
          <cell r="LS283">
            <v>0</v>
          </cell>
          <cell r="LT283">
            <v>0</v>
          </cell>
          <cell r="LU283">
            <v>0</v>
          </cell>
          <cell r="LV283">
            <v>0</v>
          </cell>
          <cell r="LW283">
            <v>0</v>
          </cell>
          <cell r="LX283">
            <v>0</v>
          </cell>
          <cell r="LY283">
            <v>0</v>
          </cell>
          <cell r="LZ283">
            <v>0</v>
          </cell>
          <cell r="MA283">
            <v>0</v>
          </cell>
          <cell r="MB283">
            <v>0</v>
          </cell>
          <cell r="MC283">
            <v>0</v>
          </cell>
          <cell r="MD283">
            <v>0</v>
          </cell>
          <cell r="MG283">
            <v>0</v>
          </cell>
          <cell r="MH283">
            <v>0</v>
          </cell>
          <cell r="MI283">
            <v>1</v>
          </cell>
          <cell r="MJ283">
            <v>0</v>
          </cell>
          <cell r="MK283">
            <v>0</v>
          </cell>
          <cell r="ML283">
            <v>0</v>
          </cell>
          <cell r="MM283">
            <v>0</v>
          </cell>
          <cell r="MN283">
            <v>0</v>
          </cell>
          <cell r="MO283">
            <v>0</v>
          </cell>
          <cell r="MP283">
            <v>0</v>
          </cell>
          <cell r="MQ283">
            <v>0</v>
          </cell>
          <cell r="MR283">
            <v>0</v>
          </cell>
          <cell r="MS283">
            <v>0</v>
          </cell>
          <cell r="MT283">
            <v>0</v>
          </cell>
          <cell r="MU283">
            <v>0</v>
          </cell>
          <cell r="NH283">
            <v>1</v>
          </cell>
          <cell r="NN283">
            <v>3.6</v>
          </cell>
          <cell r="QR283">
            <v>25</v>
          </cell>
          <cell r="QS283">
            <v>44</v>
          </cell>
        </row>
        <row r="284">
          <cell r="F284" t="str">
            <v>Oui</v>
          </cell>
          <cell r="I284">
            <v>0</v>
          </cell>
          <cell r="AM284">
            <v>45200</v>
          </cell>
          <cell r="AN284" t="str">
            <v>Oui</v>
          </cell>
          <cell r="AQ284" t="str">
            <v>Déplacé interne</v>
          </cell>
          <cell r="BE284">
            <v>0</v>
          </cell>
          <cell r="BF284">
            <v>0</v>
          </cell>
          <cell r="BH284">
            <v>0</v>
          </cell>
          <cell r="BI284">
            <v>0</v>
          </cell>
          <cell r="BK284">
            <v>2</v>
          </cell>
          <cell r="BL284">
            <v>2</v>
          </cell>
          <cell r="BN284">
            <v>0</v>
          </cell>
          <cell r="BO284">
            <v>1</v>
          </cell>
          <cell r="BQ284">
            <v>1</v>
          </cell>
          <cell r="BR284">
            <v>0</v>
          </cell>
          <cell r="CC284">
            <v>6</v>
          </cell>
          <cell r="CF284">
            <v>6</v>
          </cell>
          <cell r="DE284" t="str">
            <v>Travail journalier</v>
          </cell>
          <cell r="DG284" t="str">
            <v>Non</v>
          </cell>
          <cell r="DI284" t="str">
            <v>Non</v>
          </cell>
          <cell r="DJ284" t="str">
            <v>Le marché n'est pas situé à distance de marche / est trop loin</v>
          </cell>
          <cell r="DL284" t="str">
            <v>Non</v>
          </cell>
          <cell r="DO284">
            <v>0</v>
          </cell>
          <cell r="DP284">
            <v>0</v>
          </cell>
          <cell r="DQ284">
            <v>1</v>
          </cell>
          <cell r="DR284">
            <v>0</v>
          </cell>
          <cell r="DS284">
            <v>1</v>
          </cell>
          <cell r="DT284">
            <v>1</v>
          </cell>
          <cell r="DU284">
            <v>0</v>
          </cell>
          <cell r="DV284">
            <v>0</v>
          </cell>
          <cell r="DW284">
            <v>0</v>
          </cell>
          <cell r="DX284">
            <v>0</v>
          </cell>
          <cell r="DY284">
            <v>0</v>
          </cell>
          <cell r="DZ284">
            <v>0</v>
          </cell>
          <cell r="EA284">
            <v>0</v>
          </cell>
          <cell r="EB284">
            <v>0</v>
          </cell>
          <cell r="EC284">
            <v>0</v>
          </cell>
          <cell r="ED284">
            <v>0</v>
          </cell>
          <cell r="EF284">
            <v>0</v>
          </cell>
          <cell r="EI284">
            <v>1</v>
          </cell>
          <cell r="EJ284">
            <v>1</v>
          </cell>
          <cell r="EK284">
            <v>1</v>
          </cell>
          <cell r="EL284">
            <v>1</v>
          </cell>
          <cell r="FP284" t="str">
            <v>En famille d'accueil</v>
          </cell>
          <cell r="FR284" t="str">
            <v>Maison (construction non-durable délabrée)</v>
          </cell>
          <cell r="FU284" t="str">
            <v>Non</v>
          </cell>
          <cell r="GE284" t="str">
            <v>Non</v>
          </cell>
          <cell r="GH284" t="str">
            <v>Source non-améliorée (c'est à dire non-protégée de l'extérieur, p.ex. puits creusé non-couvert/traditionnel, source naturelle non-aménagée, etc.)</v>
          </cell>
          <cell r="GK284" t="str">
            <v>Non</v>
          </cell>
          <cell r="GL284" t="str">
            <v>Non</v>
          </cell>
          <cell r="GM284" t="str">
            <v>Non</v>
          </cell>
          <cell r="GN284" t="str">
            <v>Non</v>
          </cell>
          <cell r="GO284" t="str">
            <v>Moins de 30 minutes</v>
          </cell>
          <cell r="GQ284">
            <v>0</v>
          </cell>
          <cell r="GR284">
            <v>0</v>
          </cell>
          <cell r="GS284">
            <v>0</v>
          </cell>
          <cell r="GT284">
            <v>0</v>
          </cell>
          <cell r="GU284">
            <v>0</v>
          </cell>
          <cell r="GV284">
            <v>0</v>
          </cell>
          <cell r="GW284">
            <v>0</v>
          </cell>
          <cell r="GX284">
            <v>0</v>
          </cell>
          <cell r="GY284">
            <v>1</v>
          </cell>
          <cell r="GZ284">
            <v>1</v>
          </cell>
          <cell r="HA284">
            <v>0</v>
          </cell>
          <cell r="HB284">
            <v>0</v>
          </cell>
          <cell r="HM284" t="str">
            <v>Non</v>
          </cell>
          <cell r="HO284" t="str">
            <v>Installation sanitaire non-améliorée (c’est-à-dire qui n'empêchent pas le contact extérieur avec les excréments, p.ex. latrine à fosse ouverte/sans dalle, latrines traditionnelles, etc.)</v>
          </cell>
          <cell r="HQ284" t="str">
            <v>Non</v>
          </cell>
          <cell r="HR284" t="str">
            <v>Oui</v>
          </cell>
          <cell r="HU284" t="str">
            <v>Structure de santé (centre, clinique, hôpital, etc.)</v>
          </cell>
          <cell r="HW284" t="str">
            <v>Structure de santé (centre, clinique, hôpital, etc.)</v>
          </cell>
          <cell r="HY284" t="str">
            <v>Entre 1 heure et 2 heures</v>
          </cell>
          <cell r="HZ284" t="str">
            <v>Non</v>
          </cell>
          <cell r="IG284" t="str">
            <v>Non</v>
          </cell>
          <cell r="II284" t="str">
            <v>Non</v>
          </cell>
          <cell r="IO284">
            <v>0</v>
          </cell>
          <cell r="IP284">
            <v>0</v>
          </cell>
          <cell r="IQ284">
            <v>0</v>
          </cell>
          <cell r="IR284">
            <v>0</v>
          </cell>
          <cell r="IS284">
            <v>0</v>
          </cell>
          <cell r="IT284">
            <v>1</v>
          </cell>
          <cell r="IU284">
            <v>0</v>
          </cell>
          <cell r="IW284">
            <v>0</v>
          </cell>
          <cell r="IX284">
            <v>0</v>
          </cell>
          <cell r="IY284">
            <v>0</v>
          </cell>
          <cell r="IZ284">
            <v>0</v>
          </cell>
          <cell r="JA284">
            <v>0</v>
          </cell>
          <cell r="JB284">
            <v>1</v>
          </cell>
          <cell r="JC284">
            <v>0</v>
          </cell>
          <cell r="JE284">
            <v>1</v>
          </cell>
          <cell r="JF284">
            <v>0</v>
          </cell>
          <cell r="JG284">
            <v>0</v>
          </cell>
          <cell r="JH284">
            <v>0</v>
          </cell>
          <cell r="JI284">
            <v>0</v>
          </cell>
          <cell r="JJ284">
            <v>0</v>
          </cell>
          <cell r="JK284">
            <v>0</v>
          </cell>
          <cell r="JL284">
            <v>0</v>
          </cell>
          <cell r="JO284" t="str">
            <v>Moins de 1 heure</v>
          </cell>
          <cell r="JP284" t="str">
            <v>Non</v>
          </cell>
          <cell r="JS284" t="str">
            <v>Certains mais pas tous</v>
          </cell>
          <cell r="JT284" t="str">
            <v>Aucune</v>
          </cell>
          <cell r="JU284" t="str">
            <v>Aucun</v>
          </cell>
          <cell r="JV284" t="str">
            <v>Aucune</v>
          </cell>
          <cell r="JZ284" t="str">
            <v>Interruption suite à un déplacement / retour</v>
          </cell>
          <cell r="KD284">
            <v>1</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V284">
            <v>0</v>
          </cell>
          <cell r="KW284">
            <v>0</v>
          </cell>
          <cell r="KX284">
            <v>1</v>
          </cell>
          <cell r="KY284">
            <v>1</v>
          </cell>
          <cell r="KZ284">
            <v>0</v>
          </cell>
          <cell r="LA284">
            <v>0</v>
          </cell>
          <cell r="LD284">
            <v>0</v>
          </cell>
          <cell r="LE284">
            <v>0</v>
          </cell>
          <cell r="LG284">
            <v>0</v>
          </cell>
          <cell r="LH284">
            <v>0</v>
          </cell>
          <cell r="LI284">
            <v>0</v>
          </cell>
          <cell r="LJ284">
            <v>0</v>
          </cell>
          <cell r="LK284">
            <v>0</v>
          </cell>
          <cell r="LL284">
            <v>0</v>
          </cell>
          <cell r="LM284">
            <v>0</v>
          </cell>
          <cell r="LN284">
            <v>0</v>
          </cell>
          <cell r="LQ284">
            <v>0</v>
          </cell>
          <cell r="LR284">
            <v>1</v>
          </cell>
          <cell r="LS284">
            <v>0</v>
          </cell>
          <cell r="LT284">
            <v>0</v>
          </cell>
          <cell r="LU284">
            <v>0</v>
          </cell>
          <cell r="LV284">
            <v>0</v>
          </cell>
          <cell r="LW284">
            <v>0</v>
          </cell>
          <cell r="LX284">
            <v>0</v>
          </cell>
          <cell r="LY284">
            <v>0</v>
          </cell>
          <cell r="LZ284">
            <v>0</v>
          </cell>
          <cell r="MA284">
            <v>0</v>
          </cell>
          <cell r="MB284">
            <v>0</v>
          </cell>
          <cell r="MC284">
            <v>0</v>
          </cell>
          <cell r="MD284">
            <v>0</v>
          </cell>
          <cell r="MG284">
            <v>0</v>
          </cell>
          <cell r="MH284">
            <v>0</v>
          </cell>
          <cell r="MI284">
            <v>1</v>
          </cell>
          <cell r="MJ284">
            <v>0</v>
          </cell>
          <cell r="MK284">
            <v>0</v>
          </cell>
          <cell r="ML284">
            <v>0</v>
          </cell>
          <cell r="MM284">
            <v>0</v>
          </cell>
          <cell r="MN284">
            <v>0</v>
          </cell>
          <cell r="MO284">
            <v>0</v>
          </cell>
          <cell r="MP284">
            <v>0</v>
          </cell>
          <cell r="MQ284">
            <v>0</v>
          </cell>
          <cell r="MR284">
            <v>0</v>
          </cell>
          <cell r="MS284">
            <v>0</v>
          </cell>
          <cell r="MT284">
            <v>0</v>
          </cell>
          <cell r="MU284">
            <v>0</v>
          </cell>
          <cell r="NH284">
            <v>1</v>
          </cell>
          <cell r="NN284">
            <v>3.1</v>
          </cell>
          <cell r="QR284">
            <v>24</v>
          </cell>
          <cell r="QS284">
            <v>46</v>
          </cell>
        </row>
        <row r="285">
          <cell r="F285" t="str">
            <v>Oui</v>
          </cell>
          <cell r="I285">
            <v>0</v>
          </cell>
          <cell r="AM285">
            <v>45200</v>
          </cell>
          <cell r="AN285" t="str">
            <v>Oui</v>
          </cell>
          <cell r="AQ285" t="str">
            <v>Déplacé interne</v>
          </cell>
          <cell r="BE285">
            <v>0</v>
          </cell>
          <cell r="BF285">
            <v>0</v>
          </cell>
          <cell r="BH285">
            <v>1</v>
          </cell>
          <cell r="BI285">
            <v>0</v>
          </cell>
          <cell r="BK285">
            <v>0</v>
          </cell>
          <cell r="BL285">
            <v>0</v>
          </cell>
          <cell r="BN285">
            <v>1</v>
          </cell>
          <cell r="BO285">
            <v>1</v>
          </cell>
          <cell r="BQ285">
            <v>0</v>
          </cell>
          <cell r="BR285">
            <v>0</v>
          </cell>
          <cell r="CC285">
            <v>3</v>
          </cell>
          <cell r="CF285">
            <v>3</v>
          </cell>
          <cell r="DE285" t="str">
            <v>Travail journalier</v>
          </cell>
          <cell r="DG285" t="str">
            <v>Non</v>
          </cell>
          <cell r="DI285" t="str">
            <v>Non</v>
          </cell>
          <cell r="DJ285" t="str">
            <v>Les produits sur le marché sont trop chers pour le ménage</v>
          </cell>
          <cell r="DL285" t="str">
            <v>Non</v>
          </cell>
          <cell r="DO285">
            <v>0</v>
          </cell>
          <cell r="DP285">
            <v>0</v>
          </cell>
          <cell r="DQ285">
            <v>1</v>
          </cell>
          <cell r="DR285">
            <v>0</v>
          </cell>
          <cell r="DS285">
            <v>1</v>
          </cell>
          <cell r="DT285">
            <v>0</v>
          </cell>
          <cell r="DU285">
            <v>0</v>
          </cell>
          <cell r="DV285">
            <v>0</v>
          </cell>
          <cell r="DW285">
            <v>0</v>
          </cell>
          <cell r="DX285">
            <v>0</v>
          </cell>
          <cell r="DY285">
            <v>0</v>
          </cell>
          <cell r="DZ285">
            <v>0</v>
          </cell>
          <cell r="EA285">
            <v>0</v>
          </cell>
          <cell r="EB285">
            <v>0</v>
          </cell>
          <cell r="EC285">
            <v>0</v>
          </cell>
          <cell r="ED285">
            <v>0</v>
          </cell>
          <cell r="EF285">
            <v>0</v>
          </cell>
          <cell r="EI285">
            <v>1</v>
          </cell>
          <cell r="EJ285">
            <v>1</v>
          </cell>
          <cell r="FP285" t="str">
            <v>En famille d'accueil</v>
          </cell>
          <cell r="FR285" t="str">
            <v>Abri d'urgence (non-durable, construit à partir des matériaux disponibles en urgence)</v>
          </cell>
          <cell r="FU285" t="str">
            <v>Non</v>
          </cell>
          <cell r="GE285" t="str">
            <v>Non</v>
          </cell>
          <cell r="GH285" t="str">
            <v>Source non-améliorée (c'est à dire non-protégée de l'extérieur, p.ex. puits creusé non-couvert/traditionnel, source naturelle non-aménagée, etc.)</v>
          </cell>
          <cell r="GK285" t="str">
            <v>Non</v>
          </cell>
          <cell r="GL285" t="str">
            <v>Non</v>
          </cell>
          <cell r="GM285" t="str">
            <v>Non</v>
          </cell>
          <cell r="GN285" t="str">
            <v>Non</v>
          </cell>
          <cell r="GO285" t="str">
            <v>Moins de 30 minutes</v>
          </cell>
          <cell r="GQ285">
            <v>0</v>
          </cell>
          <cell r="GR285">
            <v>0</v>
          </cell>
          <cell r="GS285">
            <v>0</v>
          </cell>
          <cell r="GT285">
            <v>0</v>
          </cell>
          <cell r="GU285">
            <v>0</v>
          </cell>
          <cell r="GV285">
            <v>0</v>
          </cell>
          <cell r="GW285">
            <v>0</v>
          </cell>
          <cell r="GX285">
            <v>0</v>
          </cell>
          <cell r="GY285">
            <v>1</v>
          </cell>
          <cell r="GZ285">
            <v>1</v>
          </cell>
          <cell r="HA285">
            <v>0</v>
          </cell>
          <cell r="HB285">
            <v>0</v>
          </cell>
          <cell r="HM285" t="str">
            <v>Non</v>
          </cell>
          <cell r="HO285" t="str">
            <v>Pas d'installation sanitaire/défécation à l'air libre</v>
          </cell>
          <cell r="HU285" t="str">
            <v>Structure de santé (centre, clinique, hôpital, etc.)</v>
          </cell>
          <cell r="HW285" t="str">
            <v>Structure de santé (centre, clinique, hôpital, etc.)</v>
          </cell>
          <cell r="HY285" t="str">
            <v>Entre 1 heure et 2 heures</v>
          </cell>
          <cell r="HZ285" t="str">
            <v>Non</v>
          </cell>
          <cell r="IB285" t="str">
            <v>Non</v>
          </cell>
          <cell r="IC285" t="str">
            <v>Oui</v>
          </cell>
          <cell r="ID285" t="str">
            <v>Non</v>
          </cell>
          <cell r="IG285" t="str">
            <v>Non</v>
          </cell>
          <cell r="II285" t="str">
            <v>Non</v>
          </cell>
          <cell r="IO285">
            <v>0</v>
          </cell>
          <cell r="IP285">
            <v>0</v>
          </cell>
          <cell r="IQ285">
            <v>0</v>
          </cell>
          <cell r="IR285">
            <v>0</v>
          </cell>
          <cell r="IS285">
            <v>0</v>
          </cell>
          <cell r="IT285">
            <v>1</v>
          </cell>
          <cell r="IU285">
            <v>0</v>
          </cell>
          <cell r="IW285">
            <v>0</v>
          </cell>
          <cell r="IX285">
            <v>0</v>
          </cell>
          <cell r="IY285">
            <v>0</v>
          </cell>
          <cell r="IZ285">
            <v>0</v>
          </cell>
          <cell r="JA285">
            <v>0</v>
          </cell>
          <cell r="JB285">
            <v>1</v>
          </cell>
          <cell r="JC285">
            <v>0</v>
          </cell>
          <cell r="JE285">
            <v>1</v>
          </cell>
          <cell r="JF285">
            <v>0</v>
          </cell>
          <cell r="JG285">
            <v>0</v>
          </cell>
          <cell r="JH285">
            <v>0</v>
          </cell>
          <cell r="JI285">
            <v>0</v>
          </cell>
          <cell r="JJ285">
            <v>0</v>
          </cell>
          <cell r="JK285">
            <v>0</v>
          </cell>
          <cell r="JL285">
            <v>0</v>
          </cell>
          <cell r="JO285" t="str">
            <v>Moins de 1 heure</v>
          </cell>
          <cell r="JP285" t="str">
            <v>Non</v>
          </cell>
          <cell r="KD285">
            <v>1</v>
          </cell>
          <cell r="KE285">
            <v>0</v>
          </cell>
          <cell r="KF285">
            <v>0</v>
          </cell>
          <cell r="KG285">
            <v>0</v>
          </cell>
          <cell r="KH285">
            <v>0</v>
          </cell>
          <cell r="KI285">
            <v>0</v>
          </cell>
          <cell r="KJ285">
            <v>0</v>
          </cell>
          <cell r="KK285">
            <v>0</v>
          </cell>
          <cell r="KL285">
            <v>0</v>
          </cell>
          <cell r="KM285">
            <v>0</v>
          </cell>
          <cell r="KN285">
            <v>0</v>
          </cell>
          <cell r="KO285">
            <v>0</v>
          </cell>
          <cell r="KP285">
            <v>0</v>
          </cell>
          <cell r="KQ285">
            <v>0</v>
          </cell>
          <cell r="KR285">
            <v>0</v>
          </cell>
          <cell r="KS285">
            <v>0</v>
          </cell>
          <cell r="KV285">
            <v>1</v>
          </cell>
          <cell r="KW285">
            <v>0</v>
          </cell>
          <cell r="KX285">
            <v>1</v>
          </cell>
          <cell r="KY285">
            <v>1</v>
          </cell>
          <cell r="KZ285">
            <v>0</v>
          </cell>
          <cell r="LA285">
            <v>0</v>
          </cell>
          <cell r="LD285">
            <v>0</v>
          </cell>
          <cell r="LE285">
            <v>1</v>
          </cell>
          <cell r="LG285">
            <v>0</v>
          </cell>
          <cell r="LH285">
            <v>0</v>
          </cell>
          <cell r="LI285">
            <v>0</v>
          </cell>
          <cell r="LJ285">
            <v>0</v>
          </cell>
          <cell r="LK285">
            <v>0</v>
          </cell>
          <cell r="LL285">
            <v>0</v>
          </cell>
          <cell r="LM285">
            <v>0</v>
          </cell>
          <cell r="LN285">
            <v>0</v>
          </cell>
          <cell r="LQ285">
            <v>0</v>
          </cell>
          <cell r="LR285">
            <v>1</v>
          </cell>
          <cell r="LS285">
            <v>0</v>
          </cell>
          <cell r="LT285">
            <v>0</v>
          </cell>
          <cell r="LU285">
            <v>0</v>
          </cell>
          <cell r="LV285">
            <v>0</v>
          </cell>
          <cell r="LW285">
            <v>0</v>
          </cell>
          <cell r="LX285">
            <v>0</v>
          </cell>
          <cell r="LY285">
            <v>0</v>
          </cell>
          <cell r="LZ285">
            <v>0</v>
          </cell>
          <cell r="MA285">
            <v>0</v>
          </cell>
          <cell r="MB285">
            <v>0</v>
          </cell>
          <cell r="MC285">
            <v>0</v>
          </cell>
          <cell r="MD285">
            <v>0</v>
          </cell>
          <cell r="MG285">
            <v>0</v>
          </cell>
          <cell r="MH285">
            <v>0</v>
          </cell>
          <cell r="MI285">
            <v>1</v>
          </cell>
          <cell r="MJ285">
            <v>0</v>
          </cell>
          <cell r="MK285">
            <v>0</v>
          </cell>
          <cell r="ML285">
            <v>0</v>
          </cell>
          <cell r="MM285">
            <v>0</v>
          </cell>
          <cell r="MN285">
            <v>0</v>
          </cell>
          <cell r="MO285">
            <v>0</v>
          </cell>
          <cell r="MP285">
            <v>0</v>
          </cell>
          <cell r="MQ285">
            <v>0</v>
          </cell>
          <cell r="MR285">
            <v>0</v>
          </cell>
          <cell r="MS285">
            <v>0</v>
          </cell>
          <cell r="MT285">
            <v>0</v>
          </cell>
          <cell r="MU285">
            <v>0</v>
          </cell>
          <cell r="NH285">
            <v>1</v>
          </cell>
          <cell r="NN285">
            <v>2</v>
          </cell>
          <cell r="QR285">
            <v>22</v>
          </cell>
          <cell r="QS285">
            <v>34</v>
          </cell>
        </row>
        <row r="286">
          <cell r="F286" t="str">
            <v>Oui</v>
          </cell>
          <cell r="I286">
            <v>0</v>
          </cell>
          <cell r="AM286">
            <v>45200</v>
          </cell>
          <cell r="AN286" t="str">
            <v>Oui</v>
          </cell>
          <cell r="AQ286" t="str">
            <v>Résident / autochtone (pas déplacé depuis au moins 12 mois)</v>
          </cell>
          <cell r="AS286" t="str">
            <v>Oui</v>
          </cell>
          <cell r="BE286">
            <v>0</v>
          </cell>
          <cell r="BF286">
            <v>0</v>
          </cell>
          <cell r="BH286">
            <v>0</v>
          </cell>
          <cell r="BI286">
            <v>0</v>
          </cell>
          <cell r="BK286">
            <v>3</v>
          </cell>
          <cell r="BL286">
            <v>3</v>
          </cell>
          <cell r="BN286">
            <v>0</v>
          </cell>
          <cell r="BO286">
            <v>1</v>
          </cell>
          <cell r="BQ286">
            <v>1</v>
          </cell>
          <cell r="BR286">
            <v>1</v>
          </cell>
          <cell r="CC286">
            <v>9</v>
          </cell>
          <cell r="CF286">
            <v>9</v>
          </cell>
          <cell r="DE286" t="str">
            <v>Agriculture de subsistance</v>
          </cell>
          <cell r="DG286" t="str">
            <v>Oui</v>
          </cell>
          <cell r="DI286" t="str">
            <v>Non</v>
          </cell>
          <cell r="DJ286" t="str">
            <v>Le marché n'est pas situé à distance de marche / est trop loin</v>
          </cell>
          <cell r="DL286" t="str">
            <v>Non</v>
          </cell>
          <cell r="DO286">
            <v>1</v>
          </cell>
          <cell r="DP286">
            <v>0</v>
          </cell>
          <cell r="DQ286">
            <v>1</v>
          </cell>
          <cell r="DR286">
            <v>0</v>
          </cell>
          <cell r="DS286">
            <v>1</v>
          </cell>
          <cell r="DT286">
            <v>0</v>
          </cell>
          <cell r="DU286">
            <v>0</v>
          </cell>
          <cell r="DV286">
            <v>0</v>
          </cell>
          <cell r="DW286">
            <v>0</v>
          </cell>
          <cell r="DX286">
            <v>0</v>
          </cell>
          <cell r="DY286">
            <v>0</v>
          </cell>
          <cell r="DZ286">
            <v>0</v>
          </cell>
          <cell r="EA286">
            <v>0</v>
          </cell>
          <cell r="EB286">
            <v>0</v>
          </cell>
          <cell r="EC286">
            <v>0</v>
          </cell>
          <cell r="ED286">
            <v>0</v>
          </cell>
          <cell r="EF286">
            <v>2</v>
          </cell>
          <cell r="EI286">
            <v>1</v>
          </cell>
          <cell r="EJ286">
            <v>1</v>
          </cell>
          <cell r="EK286">
            <v>2</v>
          </cell>
          <cell r="EL286">
            <v>2</v>
          </cell>
          <cell r="FP286" t="str">
            <v>Sur une parcelle ou un abri qui lui appartient</v>
          </cell>
          <cell r="FR286" t="str">
            <v>Maison (construction non-durable délabrée)</v>
          </cell>
          <cell r="FU286" t="str">
            <v>Non</v>
          </cell>
          <cell r="GE286" t="str">
            <v>Non</v>
          </cell>
          <cell r="GH286" t="str">
            <v>Source non-améliorée (c'est à dire non-protégée de l'extérieur, p.ex. puits creusé non-couvert/traditionnel, source naturelle non-aménagée, etc.)</v>
          </cell>
          <cell r="GK286" t="str">
            <v>Non</v>
          </cell>
          <cell r="GL286" t="str">
            <v>Non</v>
          </cell>
          <cell r="GM286" t="str">
            <v>Non</v>
          </cell>
          <cell r="GN286" t="str">
            <v>Non</v>
          </cell>
          <cell r="GO286" t="str">
            <v>Moins de 30 minutes</v>
          </cell>
          <cell r="GQ286">
            <v>0</v>
          </cell>
          <cell r="GR286">
            <v>0</v>
          </cell>
          <cell r="GS286">
            <v>0</v>
          </cell>
          <cell r="GT286">
            <v>0</v>
          </cell>
          <cell r="GU286">
            <v>0</v>
          </cell>
          <cell r="GV286">
            <v>0</v>
          </cell>
          <cell r="GW286">
            <v>0</v>
          </cell>
          <cell r="GX286">
            <v>0</v>
          </cell>
          <cell r="GY286">
            <v>1</v>
          </cell>
          <cell r="GZ286">
            <v>1</v>
          </cell>
          <cell r="HA286">
            <v>0</v>
          </cell>
          <cell r="HB286">
            <v>0</v>
          </cell>
          <cell r="HM286" t="str">
            <v>Non</v>
          </cell>
          <cell r="HO286" t="str">
            <v>Installation sanitaire non-améliorée (c’est-à-dire qui n'empêchent pas le contact extérieur avec les excréments, p.ex. latrine à fosse ouverte/sans dalle, latrines traditionnelles, etc.)</v>
          </cell>
          <cell r="HQ286" t="str">
            <v>Non</v>
          </cell>
          <cell r="HR286" t="str">
            <v>Oui</v>
          </cell>
          <cell r="HU286" t="str">
            <v>Structure de santé (centre, clinique, hôpital, etc.)</v>
          </cell>
          <cell r="HW286" t="str">
            <v>Structure de santé (centre, clinique, hôpital, etc.)</v>
          </cell>
          <cell r="HY286" t="str">
            <v>Entre 1 heure et 2 heures</v>
          </cell>
          <cell r="HZ286" t="str">
            <v>Non</v>
          </cell>
          <cell r="IG286" t="str">
            <v>Non</v>
          </cell>
          <cell r="II286" t="str">
            <v>Non</v>
          </cell>
          <cell r="IO286">
            <v>0</v>
          </cell>
          <cell r="IP286">
            <v>0</v>
          </cell>
          <cell r="IQ286">
            <v>0</v>
          </cell>
          <cell r="IR286">
            <v>0</v>
          </cell>
          <cell r="IS286">
            <v>0</v>
          </cell>
          <cell r="IT286">
            <v>1</v>
          </cell>
          <cell r="IU286">
            <v>0</v>
          </cell>
          <cell r="IW286">
            <v>0</v>
          </cell>
          <cell r="IX286">
            <v>0</v>
          </cell>
          <cell r="IY286">
            <v>0</v>
          </cell>
          <cell r="IZ286">
            <v>0</v>
          </cell>
          <cell r="JA286">
            <v>0</v>
          </cell>
          <cell r="JB286">
            <v>1</v>
          </cell>
          <cell r="JC286">
            <v>0</v>
          </cell>
          <cell r="JE286">
            <v>1</v>
          </cell>
          <cell r="JF286">
            <v>0</v>
          </cell>
          <cell r="JG286">
            <v>0</v>
          </cell>
          <cell r="JH286">
            <v>0</v>
          </cell>
          <cell r="JI286">
            <v>0</v>
          </cell>
          <cell r="JJ286">
            <v>0</v>
          </cell>
          <cell r="JK286">
            <v>0</v>
          </cell>
          <cell r="JL286">
            <v>0</v>
          </cell>
          <cell r="JO286" t="str">
            <v>Moins de 1 heure</v>
          </cell>
          <cell r="JP286" t="str">
            <v>Non</v>
          </cell>
          <cell r="JS286" t="str">
            <v>Certains mais pas tous</v>
          </cell>
          <cell r="JT286" t="str">
            <v>Certaines mais pas toutes</v>
          </cell>
          <cell r="JU286" t="str">
            <v>Aucun</v>
          </cell>
          <cell r="JV286" t="str">
            <v>Aucune</v>
          </cell>
          <cell r="JZ286" t="str">
            <v>Manque de moyens pour payer l’école</v>
          </cell>
          <cell r="KD286">
            <v>1</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V286">
            <v>1</v>
          </cell>
          <cell r="KW286">
            <v>0</v>
          </cell>
          <cell r="KX286">
            <v>1</v>
          </cell>
          <cell r="KY286">
            <v>1</v>
          </cell>
          <cell r="KZ286">
            <v>0</v>
          </cell>
          <cell r="LA286">
            <v>0</v>
          </cell>
          <cell r="LD286">
            <v>0</v>
          </cell>
          <cell r="LE286">
            <v>1</v>
          </cell>
          <cell r="LG286">
            <v>0</v>
          </cell>
          <cell r="LH286">
            <v>0</v>
          </cell>
          <cell r="LI286">
            <v>0</v>
          </cell>
          <cell r="LJ286">
            <v>0</v>
          </cell>
          <cell r="LK286">
            <v>0</v>
          </cell>
          <cell r="LL286">
            <v>0</v>
          </cell>
          <cell r="LM286">
            <v>0</v>
          </cell>
          <cell r="LN286">
            <v>0</v>
          </cell>
          <cell r="LQ286">
            <v>0</v>
          </cell>
          <cell r="LR286">
            <v>1</v>
          </cell>
          <cell r="LS286">
            <v>0</v>
          </cell>
          <cell r="LT286">
            <v>0</v>
          </cell>
          <cell r="LU286">
            <v>0</v>
          </cell>
          <cell r="LV286">
            <v>0</v>
          </cell>
          <cell r="LW286">
            <v>0</v>
          </cell>
          <cell r="LX286">
            <v>0</v>
          </cell>
          <cell r="LY286">
            <v>0</v>
          </cell>
          <cell r="LZ286">
            <v>0</v>
          </cell>
          <cell r="MA286">
            <v>0</v>
          </cell>
          <cell r="MB286">
            <v>0</v>
          </cell>
          <cell r="MC286">
            <v>0</v>
          </cell>
          <cell r="MD286">
            <v>0</v>
          </cell>
          <cell r="MG286">
            <v>0</v>
          </cell>
          <cell r="MH286">
            <v>0</v>
          </cell>
          <cell r="MI286">
            <v>1</v>
          </cell>
          <cell r="MJ286">
            <v>0</v>
          </cell>
          <cell r="MK286">
            <v>0</v>
          </cell>
          <cell r="ML286">
            <v>0</v>
          </cell>
          <cell r="MM286">
            <v>0</v>
          </cell>
          <cell r="MN286">
            <v>0</v>
          </cell>
          <cell r="MO286">
            <v>0</v>
          </cell>
          <cell r="MP286">
            <v>0</v>
          </cell>
          <cell r="MQ286">
            <v>0</v>
          </cell>
          <cell r="MR286">
            <v>0</v>
          </cell>
          <cell r="MS286">
            <v>0</v>
          </cell>
          <cell r="MT286">
            <v>0</v>
          </cell>
          <cell r="MU286">
            <v>0</v>
          </cell>
          <cell r="NH286">
            <v>1</v>
          </cell>
          <cell r="NN286">
            <v>0.9</v>
          </cell>
          <cell r="QR286">
            <v>31</v>
          </cell>
          <cell r="QS286">
            <v>38</v>
          </cell>
        </row>
        <row r="287">
          <cell r="F287" t="str">
            <v>Oui</v>
          </cell>
          <cell r="I287">
            <v>0</v>
          </cell>
          <cell r="AM287">
            <v>45200</v>
          </cell>
          <cell r="AN287" t="str">
            <v>Oui</v>
          </cell>
          <cell r="AQ287" t="str">
            <v>Résident / autochtone (pas déplacé depuis au moins 12 mois)</v>
          </cell>
          <cell r="AS287" t="str">
            <v>Oui</v>
          </cell>
          <cell r="BE287">
            <v>0</v>
          </cell>
          <cell r="BF287">
            <v>0</v>
          </cell>
          <cell r="BH287">
            <v>1</v>
          </cell>
          <cell r="BI287">
            <v>1</v>
          </cell>
          <cell r="BK287">
            <v>1</v>
          </cell>
          <cell r="BL287">
            <v>0</v>
          </cell>
          <cell r="BN287">
            <v>2</v>
          </cell>
          <cell r="BO287">
            <v>3</v>
          </cell>
          <cell r="BQ287">
            <v>0</v>
          </cell>
          <cell r="BR287">
            <v>0</v>
          </cell>
          <cell r="CC287">
            <v>8</v>
          </cell>
          <cell r="CF287">
            <v>8</v>
          </cell>
          <cell r="DE287" t="str">
            <v>Agriculture de subsistance</v>
          </cell>
          <cell r="DG287" t="str">
            <v>Oui</v>
          </cell>
          <cell r="DI287" t="str">
            <v>Non</v>
          </cell>
          <cell r="DJ287" t="str">
            <v>Les produits sur le marché sont trop chers pour le ménage</v>
          </cell>
          <cell r="DL287" t="str">
            <v>Non</v>
          </cell>
          <cell r="DO287">
            <v>1</v>
          </cell>
          <cell r="DP287">
            <v>0</v>
          </cell>
          <cell r="DQ287">
            <v>1</v>
          </cell>
          <cell r="DR287">
            <v>0</v>
          </cell>
          <cell r="DS287">
            <v>1</v>
          </cell>
          <cell r="DT287">
            <v>0</v>
          </cell>
          <cell r="DU287">
            <v>0</v>
          </cell>
          <cell r="DV287">
            <v>0</v>
          </cell>
          <cell r="DW287">
            <v>0</v>
          </cell>
          <cell r="DX287">
            <v>0</v>
          </cell>
          <cell r="DY287">
            <v>0</v>
          </cell>
          <cell r="DZ287">
            <v>0</v>
          </cell>
          <cell r="EA287">
            <v>0</v>
          </cell>
          <cell r="EB287">
            <v>0</v>
          </cell>
          <cell r="EC287">
            <v>0</v>
          </cell>
          <cell r="ED287">
            <v>0</v>
          </cell>
          <cell r="EF287">
            <v>2</v>
          </cell>
          <cell r="EI287">
            <v>2</v>
          </cell>
          <cell r="EJ287">
            <v>2</v>
          </cell>
          <cell r="EK287">
            <v>2</v>
          </cell>
          <cell r="EL287">
            <v>2</v>
          </cell>
          <cell r="FP287" t="str">
            <v>Sur une parcelle ou un abri qui lui appartient</v>
          </cell>
          <cell r="FR287" t="str">
            <v>Maison (construction non-durable délabrée)</v>
          </cell>
          <cell r="FU287" t="str">
            <v>Non</v>
          </cell>
          <cell r="GE287" t="str">
            <v>Non</v>
          </cell>
          <cell r="GH287" t="str">
            <v>Source non-améliorée (c'est à dire non-protégée de l'extérieur, p.ex. puits creusé non-couvert/traditionnel, source naturelle non-aménagée, etc.)</v>
          </cell>
          <cell r="GK287" t="str">
            <v>Non</v>
          </cell>
          <cell r="GL287" t="str">
            <v>Non</v>
          </cell>
          <cell r="GM287" t="str">
            <v>Non</v>
          </cell>
          <cell r="GN287" t="str">
            <v>Non</v>
          </cell>
          <cell r="GO287" t="str">
            <v>Moins de 30 minutes</v>
          </cell>
          <cell r="GQ287">
            <v>0</v>
          </cell>
          <cell r="GR287">
            <v>0</v>
          </cell>
          <cell r="GS287">
            <v>0</v>
          </cell>
          <cell r="GT287">
            <v>0</v>
          </cell>
          <cell r="GU287">
            <v>0</v>
          </cell>
          <cell r="GV287">
            <v>0</v>
          </cell>
          <cell r="GW287">
            <v>0</v>
          </cell>
          <cell r="GX287">
            <v>0</v>
          </cell>
          <cell r="GY287">
            <v>1</v>
          </cell>
          <cell r="GZ287">
            <v>1</v>
          </cell>
          <cell r="HA287">
            <v>0</v>
          </cell>
          <cell r="HB287">
            <v>0</v>
          </cell>
          <cell r="HM287" t="str">
            <v>Non</v>
          </cell>
          <cell r="HO287" t="str">
            <v>Installation sanitaire non-améliorée (c’est-à-dire qui n'empêchent pas le contact extérieur avec les excréments, p.ex. latrine à fosse ouverte/sans dalle, latrines traditionnelles, etc.)</v>
          </cell>
          <cell r="HQ287" t="str">
            <v>Non</v>
          </cell>
          <cell r="HR287" t="str">
            <v>Oui</v>
          </cell>
          <cell r="HU287" t="str">
            <v>Structure de santé (centre, clinique, hôpital, etc.)</v>
          </cell>
          <cell r="HW287" t="str">
            <v>Structure de santé (centre, clinique, hôpital, etc.)</v>
          </cell>
          <cell r="HY287" t="str">
            <v>Entre 1 heure et 2 heures</v>
          </cell>
          <cell r="HZ287" t="str">
            <v>Non</v>
          </cell>
          <cell r="IB287" t="str">
            <v>Non</v>
          </cell>
          <cell r="IC287" t="str">
            <v>Non</v>
          </cell>
          <cell r="ID287" t="str">
            <v>Non</v>
          </cell>
          <cell r="IG287" t="str">
            <v>Non</v>
          </cell>
          <cell r="II287" t="str">
            <v>Non</v>
          </cell>
          <cell r="IO287">
            <v>0</v>
          </cell>
          <cell r="IP287">
            <v>0</v>
          </cell>
          <cell r="IQ287">
            <v>0</v>
          </cell>
          <cell r="IR287">
            <v>0</v>
          </cell>
          <cell r="IS287">
            <v>1</v>
          </cell>
          <cell r="IT287">
            <v>0</v>
          </cell>
          <cell r="IU287">
            <v>0</v>
          </cell>
          <cell r="IW287">
            <v>0</v>
          </cell>
          <cell r="IX287">
            <v>0</v>
          </cell>
          <cell r="IY287">
            <v>0</v>
          </cell>
          <cell r="IZ287">
            <v>0</v>
          </cell>
          <cell r="JA287">
            <v>1</v>
          </cell>
          <cell r="JB287">
            <v>0</v>
          </cell>
          <cell r="JC287">
            <v>0</v>
          </cell>
          <cell r="JE287">
            <v>1</v>
          </cell>
          <cell r="JF287">
            <v>0</v>
          </cell>
          <cell r="JG287">
            <v>0</v>
          </cell>
          <cell r="JH287">
            <v>0</v>
          </cell>
          <cell r="JI287">
            <v>0</v>
          </cell>
          <cell r="JJ287">
            <v>0</v>
          </cell>
          <cell r="JK287">
            <v>0</v>
          </cell>
          <cell r="JL287">
            <v>0</v>
          </cell>
          <cell r="JO287" t="str">
            <v>Moins de 1 heure</v>
          </cell>
          <cell r="JP287" t="str">
            <v>Non</v>
          </cell>
          <cell r="JS287" t="str">
            <v>Certains mais pas tous</v>
          </cell>
          <cell r="JU287" t="str">
            <v>Certains mais pas tous</v>
          </cell>
          <cell r="JZ287" t="str">
            <v>Manque de moyens pour payer l’école</v>
          </cell>
          <cell r="KD287">
            <v>1</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V287">
            <v>1</v>
          </cell>
          <cell r="KW287">
            <v>0</v>
          </cell>
          <cell r="KX287">
            <v>1</v>
          </cell>
          <cell r="KY287">
            <v>1</v>
          </cell>
          <cell r="KZ287">
            <v>0</v>
          </cell>
          <cell r="LA287">
            <v>0</v>
          </cell>
          <cell r="LD287">
            <v>0</v>
          </cell>
          <cell r="LE287">
            <v>0</v>
          </cell>
          <cell r="LG287">
            <v>0</v>
          </cell>
          <cell r="LH287">
            <v>0</v>
          </cell>
          <cell r="LI287">
            <v>0</v>
          </cell>
          <cell r="LJ287">
            <v>0</v>
          </cell>
          <cell r="LK287">
            <v>0</v>
          </cell>
          <cell r="LL287">
            <v>0</v>
          </cell>
          <cell r="LM287">
            <v>0</v>
          </cell>
          <cell r="LN287">
            <v>0</v>
          </cell>
          <cell r="LQ287">
            <v>0</v>
          </cell>
          <cell r="LR287">
            <v>1</v>
          </cell>
          <cell r="LS287">
            <v>0</v>
          </cell>
          <cell r="LT287">
            <v>0</v>
          </cell>
          <cell r="LU287">
            <v>0</v>
          </cell>
          <cell r="LV287">
            <v>0</v>
          </cell>
          <cell r="LW287">
            <v>0</v>
          </cell>
          <cell r="LX287">
            <v>0</v>
          </cell>
          <cell r="LY287">
            <v>0</v>
          </cell>
          <cell r="LZ287">
            <v>0</v>
          </cell>
          <cell r="MA287">
            <v>0</v>
          </cell>
          <cell r="MB287">
            <v>0</v>
          </cell>
          <cell r="MC287">
            <v>0</v>
          </cell>
          <cell r="MD287">
            <v>0</v>
          </cell>
          <cell r="MG287">
            <v>0</v>
          </cell>
          <cell r="MH287">
            <v>0</v>
          </cell>
          <cell r="MI287">
            <v>1</v>
          </cell>
          <cell r="MJ287">
            <v>0</v>
          </cell>
          <cell r="MK287">
            <v>0</v>
          </cell>
          <cell r="ML287">
            <v>0</v>
          </cell>
          <cell r="MM287">
            <v>0</v>
          </cell>
          <cell r="MN287">
            <v>0</v>
          </cell>
          <cell r="MO287">
            <v>0</v>
          </cell>
          <cell r="MP287">
            <v>0</v>
          </cell>
          <cell r="MQ287">
            <v>0</v>
          </cell>
          <cell r="MR287">
            <v>0</v>
          </cell>
          <cell r="MS287">
            <v>0</v>
          </cell>
          <cell r="MT287">
            <v>0</v>
          </cell>
          <cell r="MU287">
            <v>0</v>
          </cell>
          <cell r="NH287">
            <v>1</v>
          </cell>
          <cell r="NN287">
            <v>1</v>
          </cell>
          <cell r="QR287">
            <v>28</v>
          </cell>
          <cell r="QS287">
            <v>39</v>
          </cell>
        </row>
        <row r="288">
          <cell r="NH288">
            <v>0</v>
          </cell>
          <cell r="NN288" t="str">
            <v/>
          </cell>
          <cell r="QR288">
            <v>0</v>
          </cell>
          <cell r="QS288">
            <v>0</v>
          </cell>
        </row>
        <row r="289">
          <cell r="NH289">
            <v>0</v>
          </cell>
          <cell r="NN289" t="str">
            <v/>
          </cell>
          <cell r="QR289">
            <v>0</v>
          </cell>
          <cell r="QS289">
            <v>0</v>
          </cell>
        </row>
        <row r="290">
          <cell r="NH290">
            <v>0</v>
          </cell>
          <cell r="NN290" t="str">
            <v/>
          </cell>
          <cell r="QR290">
            <v>0</v>
          </cell>
          <cell r="QS290">
            <v>0</v>
          </cell>
        </row>
        <row r="291">
          <cell r="NH291">
            <v>0</v>
          </cell>
          <cell r="NN291" t="str">
            <v/>
          </cell>
          <cell r="QR291">
            <v>0</v>
          </cell>
          <cell r="QS291">
            <v>0</v>
          </cell>
        </row>
        <row r="292">
          <cell r="NH292">
            <v>0</v>
          </cell>
          <cell r="NN292" t="str">
            <v/>
          </cell>
          <cell r="QR292">
            <v>0</v>
          </cell>
          <cell r="QS292">
            <v>0</v>
          </cell>
        </row>
        <row r="293">
          <cell r="NH293">
            <v>0</v>
          </cell>
          <cell r="NN293" t="str">
            <v/>
          </cell>
          <cell r="QR293">
            <v>0</v>
          </cell>
          <cell r="QS293">
            <v>0</v>
          </cell>
        </row>
        <row r="294">
          <cell r="NH294">
            <v>0</v>
          </cell>
          <cell r="NN294" t="str">
            <v/>
          </cell>
          <cell r="QR294">
            <v>0</v>
          </cell>
          <cell r="QS294">
            <v>0</v>
          </cell>
        </row>
        <row r="295">
          <cell r="NH295">
            <v>0</v>
          </cell>
          <cell r="NN295" t="str">
            <v/>
          </cell>
          <cell r="QR295">
            <v>0</v>
          </cell>
          <cell r="QS295">
            <v>0</v>
          </cell>
        </row>
        <row r="296">
          <cell r="NH296">
            <v>0</v>
          </cell>
          <cell r="NN296" t="str">
            <v/>
          </cell>
          <cell r="QR296">
            <v>0</v>
          </cell>
          <cell r="QS296">
            <v>0</v>
          </cell>
        </row>
        <row r="297">
          <cell r="NH297">
            <v>0</v>
          </cell>
          <cell r="NN297" t="str">
            <v/>
          </cell>
          <cell r="QR297">
            <v>0</v>
          </cell>
          <cell r="QS297">
            <v>0</v>
          </cell>
        </row>
        <row r="298">
          <cell r="NH298">
            <v>0</v>
          </cell>
          <cell r="NN298" t="str">
            <v/>
          </cell>
          <cell r="QR298">
            <v>0</v>
          </cell>
          <cell r="QS298">
            <v>0</v>
          </cell>
        </row>
        <row r="299">
          <cell r="NH299">
            <v>0</v>
          </cell>
          <cell r="NN299" t="str">
            <v/>
          </cell>
          <cell r="QR299">
            <v>0</v>
          </cell>
          <cell r="QS299">
            <v>0</v>
          </cell>
        </row>
        <row r="300">
          <cell r="NH300">
            <v>0</v>
          </cell>
          <cell r="NN300" t="str">
            <v/>
          </cell>
          <cell r="QR300">
            <v>0</v>
          </cell>
          <cell r="QS300">
            <v>0</v>
          </cell>
        </row>
        <row r="301">
          <cell r="NH301">
            <v>0</v>
          </cell>
          <cell r="NN301" t="str">
            <v/>
          </cell>
          <cell r="QR301">
            <v>0</v>
          </cell>
          <cell r="QS301">
            <v>0</v>
          </cell>
        </row>
        <row r="302">
          <cell r="NH302">
            <v>0</v>
          </cell>
          <cell r="NN302" t="str">
            <v/>
          </cell>
          <cell r="QR302">
            <v>0</v>
          </cell>
          <cell r="QS302">
            <v>0</v>
          </cell>
        </row>
        <row r="303">
          <cell r="NH303">
            <v>0</v>
          </cell>
          <cell r="NN303" t="str">
            <v/>
          </cell>
          <cell r="QR303">
            <v>0</v>
          </cell>
          <cell r="QS303">
            <v>0</v>
          </cell>
        </row>
        <row r="304">
          <cell r="NH304">
            <v>0</v>
          </cell>
          <cell r="NN304" t="str">
            <v/>
          </cell>
          <cell r="QR304">
            <v>0</v>
          </cell>
          <cell r="QS304">
            <v>0</v>
          </cell>
        </row>
        <row r="305">
          <cell r="NH305">
            <v>0</v>
          </cell>
          <cell r="NN305" t="str">
            <v/>
          </cell>
          <cell r="QR305">
            <v>0</v>
          </cell>
          <cell r="QS305">
            <v>0</v>
          </cell>
        </row>
        <row r="306">
          <cell r="NH306">
            <v>0</v>
          </cell>
          <cell r="NN306" t="str">
            <v/>
          </cell>
          <cell r="QR306">
            <v>0</v>
          </cell>
          <cell r="QS306">
            <v>0</v>
          </cell>
        </row>
        <row r="307">
          <cell r="NH307">
            <v>0</v>
          </cell>
          <cell r="NN307" t="str">
            <v/>
          </cell>
          <cell r="QR307">
            <v>0</v>
          </cell>
          <cell r="QS307">
            <v>0</v>
          </cell>
        </row>
        <row r="308">
          <cell r="NH308">
            <v>0</v>
          </cell>
          <cell r="NN308" t="str">
            <v/>
          </cell>
          <cell r="QR308">
            <v>0</v>
          </cell>
          <cell r="QS308">
            <v>0</v>
          </cell>
        </row>
        <row r="309">
          <cell r="NH309">
            <v>0</v>
          </cell>
          <cell r="NN309" t="str">
            <v/>
          </cell>
          <cell r="QR309">
            <v>0</v>
          </cell>
          <cell r="QS309">
            <v>0</v>
          </cell>
        </row>
        <row r="310">
          <cell r="NH310">
            <v>0</v>
          </cell>
          <cell r="NN310" t="str">
            <v/>
          </cell>
          <cell r="QR310">
            <v>0</v>
          </cell>
          <cell r="QS310">
            <v>0</v>
          </cell>
        </row>
        <row r="311">
          <cell r="NH311">
            <v>0</v>
          </cell>
          <cell r="NN311" t="str">
            <v/>
          </cell>
          <cell r="QR311">
            <v>0</v>
          </cell>
          <cell r="QS311">
            <v>0</v>
          </cell>
        </row>
        <row r="312">
          <cell r="NH312">
            <v>0</v>
          </cell>
          <cell r="NN312" t="str">
            <v/>
          </cell>
          <cell r="QR312">
            <v>0</v>
          </cell>
          <cell r="QS312">
            <v>0</v>
          </cell>
        </row>
        <row r="313">
          <cell r="NH313">
            <v>0</v>
          </cell>
          <cell r="NN313" t="str">
            <v/>
          </cell>
          <cell r="QR313">
            <v>0</v>
          </cell>
          <cell r="QS313">
            <v>0</v>
          </cell>
        </row>
        <row r="314">
          <cell r="NH314">
            <v>0</v>
          </cell>
          <cell r="NN314" t="str">
            <v/>
          </cell>
          <cell r="QR314">
            <v>0</v>
          </cell>
          <cell r="QS314">
            <v>0</v>
          </cell>
        </row>
        <row r="315">
          <cell r="NH315">
            <v>0</v>
          </cell>
          <cell r="NN315" t="str">
            <v/>
          </cell>
          <cell r="QR315">
            <v>0</v>
          </cell>
          <cell r="QS315">
            <v>0</v>
          </cell>
        </row>
        <row r="316">
          <cell r="NH316">
            <v>0</v>
          </cell>
          <cell r="NN316" t="str">
            <v/>
          </cell>
          <cell r="QR316">
            <v>0</v>
          </cell>
          <cell r="QS316">
            <v>0</v>
          </cell>
        </row>
        <row r="317">
          <cell r="NH317">
            <v>0</v>
          </cell>
          <cell r="NN317" t="str">
            <v/>
          </cell>
          <cell r="QR317">
            <v>0</v>
          </cell>
          <cell r="QS317">
            <v>0</v>
          </cell>
        </row>
        <row r="318">
          <cell r="NH318">
            <v>0</v>
          </cell>
          <cell r="NN318" t="str">
            <v/>
          </cell>
          <cell r="QR318">
            <v>0</v>
          </cell>
          <cell r="QS318">
            <v>0</v>
          </cell>
        </row>
        <row r="319">
          <cell r="NH319">
            <v>0</v>
          </cell>
          <cell r="NN319" t="str">
            <v/>
          </cell>
          <cell r="QR319">
            <v>0</v>
          </cell>
          <cell r="QS319">
            <v>0</v>
          </cell>
        </row>
        <row r="320">
          <cell r="NH320">
            <v>0</v>
          </cell>
          <cell r="NN320" t="str">
            <v/>
          </cell>
          <cell r="QR320">
            <v>0</v>
          </cell>
          <cell r="QS320">
            <v>0</v>
          </cell>
        </row>
        <row r="321">
          <cell r="NH321">
            <v>0</v>
          </cell>
          <cell r="NN321" t="str">
            <v/>
          </cell>
          <cell r="QR321">
            <v>0</v>
          </cell>
          <cell r="QS321">
            <v>0</v>
          </cell>
        </row>
        <row r="322">
          <cell r="NH322">
            <v>0</v>
          </cell>
          <cell r="NN322" t="str">
            <v/>
          </cell>
          <cell r="QR322">
            <v>0</v>
          </cell>
          <cell r="QS322">
            <v>0</v>
          </cell>
        </row>
        <row r="323">
          <cell r="NH323">
            <v>0</v>
          </cell>
          <cell r="NN323" t="str">
            <v/>
          </cell>
          <cell r="QR323">
            <v>0</v>
          </cell>
          <cell r="QS323">
            <v>0</v>
          </cell>
        </row>
        <row r="324">
          <cell r="NH324">
            <v>0</v>
          </cell>
          <cell r="NN324" t="str">
            <v/>
          </cell>
          <cell r="QR324">
            <v>0</v>
          </cell>
          <cell r="QS324">
            <v>0</v>
          </cell>
        </row>
        <row r="325">
          <cell r="NH325">
            <v>0</v>
          </cell>
          <cell r="NN325" t="str">
            <v/>
          </cell>
          <cell r="QR325">
            <v>0</v>
          </cell>
          <cell r="QS325">
            <v>0</v>
          </cell>
        </row>
        <row r="326">
          <cell r="NH326">
            <v>0</v>
          </cell>
          <cell r="NN326" t="str">
            <v/>
          </cell>
          <cell r="QR326">
            <v>0</v>
          </cell>
          <cell r="QS326">
            <v>0</v>
          </cell>
        </row>
        <row r="327">
          <cell r="NH327">
            <v>0</v>
          </cell>
          <cell r="NN327" t="str">
            <v/>
          </cell>
          <cell r="QR327">
            <v>0</v>
          </cell>
          <cell r="QS327">
            <v>0</v>
          </cell>
        </row>
        <row r="328">
          <cell r="NH328">
            <v>0</v>
          </cell>
          <cell r="NN328" t="str">
            <v/>
          </cell>
          <cell r="QR328">
            <v>0</v>
          </cell>
          <cell r="QS328">
            <v>0</v>
          </cell>
        </row>
        <row r="329">
          <cell r="NH329">
            <v>0</v>
          </cell>
          <cell r="NN329" t="str">
            <v/>
          </cell>
          <cell r="QR329">
            <v>0</v>
          </cell>
          <cell r="QS329">
            <v>0</v>
          </cell>
        </row>
        <row r="330">
          <cell r="NH330">
            <v>0</v>
          </cell>
          <cell r="NN330" t="str">
            <v/>
          </cell>
          <cell r="QR330">
            <v>0</v>
          </cell>
          <cell r="QS330">
            <v>0</v>
          </cell>
        </row>
        <row r="331">
          <cell r="NH331">
            <v>0</v>
          </cell>
          <cell r="NN331" t="str">
            <v/>
          </cell>
          <cell r="QR331">
            <v>0</v>
          </cell>
          <cell r="QS331">
            <v>0</v>
          </cell>
        </row>
        <row r="332">
          <cell r="NH332">
            <v>0</v>
          </cell>
          <cell r="NN332" t="str">
            <v/>
          </cell>
          <cell r="QR332">
            <v>0</v>
          </cell>
          <cell r="QS332">
            <v>0</v>
          </cell>
        </row>
        <row r="333">
          <cell r="NH333">
            <v>0</v>
          </cell>
          <cell r="NN333" t="str">
            <v/>
          </cell>
          <cell r="QR333">
            <v>0</v>
          </cell>
          <cell r="QS333">
            <v>0</v>
          </cell>
        </row>
        <row r="334">
          <cell r="NH334">
            <v>0</v>
          </cell>
          <cell r="NN334" t="str">
            <v/>
          </cell>
          <cell r="QR334">
            <v>0</v>
          </cell>
          <cell r="QS334">
            <v>0</v>
          </cell>
        </row>
        <row r="335">
          <cell r="NH335">
            <v>0</v>
          </cell>
          <cell r="NN335" t="str">
            <v/>
          </cell>
          <cell r="QR335">
            <v>0</v>
          </cell>
          <cell r="QS335">
            <v>0</v>
          </cell>
        </row>
        <row r="336">
          <cell r="NH336">
            <v>0</v>
          </cell>
          <cell r="NN336" t="str">
            <v/>
          </cell>
          <cell r="QR336">
            <v>0</v>
          </cell>
          <cell r="QS336">
            <v>0</v>
          </cell>
        </row>
        <row r="337">
          <cell r="NH337">
            <v>0</v>
          </cell>
          <cell r="NN337" t="str">
            <v/>
          </cell>
          <cell r="QR337">
            <v>0</v>
          </cell>
          <cell r="QS337">
            <v>0</v>
          </cell>
        </row>
        <row r="338">
          <cell r="NH338">
            <v>0</v>
          </cell>
          <cell r="NN338" t="str">
            <v/>
          </cell>
          <cell r="QR338">
            <v>0</v>
          </cell>
          <cell r="QS338">
            <v>0</v>
          </cell>
        </row>
        <row r="339">
          <cell r="NH339">
            <v>0</v>
          </cell>
          <cell r="NN339" t="str">
            <v/>
          </cell>
          <cell r="QR339">
            <v>0</v>
          </cell>
          <cell r="QS339">
            <v>0</v>
          </cell>
        </row>
        <row r="340">
          <cell r="NH340">
            <v>0</v>
          </cell>
          <cell r="NN340" t="str">
            <v/>
          </cell>
          <cell r="QR340">
            <v>0</v>
          </cell>
          <cell r="QS340">
            <v>0</v>
          </cell>
        </row>
        <row r="341">
          <cell r="NH341">
            <v>0</v>
          </cell>
          <cell r="NN341" t="str">
            <v/>
          </cell>
          <cell r="QR341">
            <v>0</v>
          </cell>
          <cell r="QS341">
            <v>0</v>
          </cell>
        </row>
        <row r="342">
          <cell r="NH342">
            <v>0</v>
          </cell>
          <cell r="NN342" t="str">
            <v/>
          </cell>
          <cell r="QR342">
            <v>0</v>
          </cell>
          <cell r="QS342">
            <v>0</v>
          </cell>
        </row>
        <row r="343">
          <cell r="NH343">
            <v>0</v>
          </cell>
          <cell r="NN343" t="str">
            <v/>
          </cell>
          <cell r="QR343">
            <v>0</v>
          </cell>
          <cell r="QS343">
            <v>0</v>
          </cell>
        </row>
        <row r="344">
          <cell r="NH344">
            <v>0</v>
          </cell>
          <cell r="NN344" t="str">
            <v/>
          </cell>
          <cell r="QR344">
            <v>0</v>
          </cell>
          <cell r="QS344">
            <v>0</v>
          </cell>
        </row>
        <row r="345">
          <cell r="NH345">
            <v>0</v>
          </cell>
          <cell r="NN345" t="str">
            <v/>
          </cell>
          <cell r="QR345">
            <v>0</v>
          </cell>
          <cell r="QS345">
            <v>0</v>
          </cell>
        </row>
        <row r="346">
          <cell r="NH346">
            <v>0</v>
          </cell>
          <cell r="NN346" t="str">
            <v/>
          </cell>
          <cell r="QR346">
            <v>0</v>
          </cell>
          <cell r="QS346">
            <v>0</v>
          </cell>
        </row>
        <row r="347">
          <cell r="NH347">
            <v>0</v>
          </cell>
          <cell r="NN347" t="str">
            <v/>
          </cell>
          <cell r="QR347">
            <v>0</v>
          </cell>
          <cell r="QS347">
            <v>0</v>
          </cell>
        </row>
        <row r="348">
          <cell r="NH348">
            <v>0</v>
          </cell>
          <cell r="NN348" t="str">
            <v/>
          </cell>
          <cell r="QR348">
            <v>0</v>
          </cell>
          <cell r="QS348">
            <v>0</v>
          </cell>
        </row>
        <row r="349">
          <cell r="NH349">
            <v>0</v>
          </cell>
          <cell r="NN349" t="str">
            <v/>
          </cell>
          <cell r="QR349">
            <v>0</v>
          </cell>
          <cell r="QS349">
            <v>0</v>
          </cell>
        </row>
        <row r="350">
          <cell r="NH350">
            <v>0</v>
          </cell>
          <cell r="NN350" t="str">
            <v/>
          </cell>
          <cell r="QR350">
            <v>0</v>
          </cell>
          <cell r="QS350">
            <v>0</v>
          </cell>
        </row>
        <row r="351">
          <cell r="NH351">
            <v>0</v>
          </cell>
          <cell r="NN351" t="str">
            <v/>
          </cell>
          <cell r="QR351">
            <v>0</v>
          </cell>
          <cell r="QS351">
            <v>0</v>
          </cell>
        </row>
        <row r="352">
          <cell r="NH352">
            <v>0</v>
          </cell>
          <cell r="NN352" t="str">
            <v/>
          </cell>
          <cell r="QR352">
            <v>0</v>
          </cell>
          <cell r="QS352">
            <v>0</v>
          </cell>
        </row>
        <row r="353">
          <cell r="NH353">
            <v>0</v>
          </cell>
          <cell r="NN353" t="str">
            <v/>
          </cell>
          <cell r="QR353">
            <v>0</v>
          </cell>
          <cell r="QS353">
            <v>0</v>
          </cell>
        </row>
        <row r="354">
          <cell r="NH354">
            <v>0</v>
          </cell>
          <cell r="NN354" t="str">
            <v/>
          </cell>
          <cell r="QR354">
            <v>0</v>
          </cell>
          <cell r="QS354">
            <v>0</v>
          </cell>
        </row>
        <row r="355">
          <cell r="NH355">
            <v>0</v>
          </cell>
          <cell r="NN355" t="str">
            <v/>
          </cell>
          <cell r="QR355">
            <v>0</v>
          </cell>
          <cell r="QS355">
            <v>0</v>
          </cell>
        </row>
        <row r="356">
          <cell r="NH356">
            <v>0</v>
          </cell>
          <cell r="NN356" t="str">
            <v/>
          </cell>
          <cell r="QR356">
            <v>0</v>
          </cell>
          <cell r="QS356">
            <v>0</v>
          </cell>
        </row>
        <row r="357">
          <cell r="NH357">
            <v>0</v>
          </cell>
          <cell r="NN357" t="str">
            <v/>
          </cell>
          <cell r="QR357">
            <v>0</v>
          </cell>
          <cell r="QS357">
            <v>0</v>
          </cell>
        </row>
        <row r="358">
          <cell r="NH358">
            <v>0</v>
          </cell>
          <cell r="NN358" t="str">
            <v/>
          </cell>
          <cell r="QR358">
            <v>0</v>
          </cell>
          <cell r="QS358">
            <v>0</v>
          </cell>
        </row>
        <row r="359">
          <cell r="NH359">
            <v>0</v>
          </cell>
          <cell r="NN359" t="str">
            <v/>
          </cell>
          <cell r="QR359">
            <v>0</v>
          </cell>
          <cell r="QS359">
            <v>0</v>
          </cell>
        </row>
        <row r="360">
          <cell r="NH360">
            <v>0</v>
          </cell>
          <cell r="NN360" t="str">
            <v/>
          </cell>
          <cell r="QR360">
            <v>0</v>
          </cell>
          <cell r="QS360">
            <v>0</v>
          </cell>
        </row>
        <row r="361">
          <cell r="NH361">
            <v>0</v>
          </cell>
          <cell r="NN361" t="str">
            <v/>
          </cell>
          <cell r="QR361">
            <v>0</v>
          </cell>
          <cell r="QS361">
            <v>0</v>
          </cell>
        </row>
        <row r="362">
          <cell r="NH362">
            <v>0</v>
          </cell>
          <cell r="NN362" t="str">
            <v/>
          </cell>
          <cell r="QR362">
            <v>0</v>
          </cell>
          <cell r="QS362">
            <v>0</v>
          </cell>
        </row>
        <row r="363">
          <cell r="NH363">
            <v>0</v>
          </cell>
          <cell r="NN363" t="str">
            <v/>
          </cell>
          <cell r="QR363">
            <v>0</v>
          </cell>
          <cell r="QS363">
            <v>0</v>
          </cell>
        </row>
        <row r="364">
          <cell r="NH364">
            <v>0</v>
          </cell>
          <cell r="NN364" t="str">
            <v/>
          </cell>
          <cell r="QR364">
            <v>0</v>
          </cell>
          <cell r="QS364">
            <v>0</v>
          </cell>
        </row>
        <row r="365">
          <cell r="NH365">
            <v>0</v>
          </cell>
          <cell r="NN365" t="str">
            <v/>
          </cell>
          <cell r="QR365">
            <v>0</v>
          </cell>
          <cell r="QS365">
            <v>0</v>
          </cell>
        </row>
        <row r="366">
          <cell r="NH366">
            <v>0</v>
          </cell>
          <cell r="NN366" t="str">
            <v/>
          </cell>
          <cell r="QR366">
            <v>0</v>
          </cell>
          <cell r="QS366">
            <v>0</v>
          </cell>
        </row>
        <row r="367">
          <cell r="NH367">
            <v>0</v>
          </cell>
          <cell r="NN367" t="str">
            <v/>
          </cell>
          <cell r="QR367">
            <v>0</v>
          </cell>
          <cell r="QS367">
            <v>0</v>
          </cell>
        </row>
        <row r="368">
          <cell r="NH368">
            <v>0</v>
          </cell>
          <cell r="NN368" t="str">
            <v/>
          </cell>
          <cell r="QR368">
            <v>0</v>
          </cell>
          <cell r="QS368">
            <v>0</v>
          </cell>
        </row>
        <row r="369">
          <cell r="NH369">
            <v>0</v>
          </cell>
          <cell r="NN369" t="str">
            <v/>
          </cell>
          <cell r="QR369">
            <v>0</v>
          </cell>
          <cell r="QS369">
            <v>0</v>
          </cell>
        </row>
        <row r="370">
          <cell r="NH370">
            <v>0</v>
          </cell>
          <cell r="NN370" t="str">
            <v/>
          </cell>
          <cell r="QR370">
            <v>0</v>
          </cell>
          <cell r="QS370">
            <v>0</v>
          </cell>
        </row>
        <row r="371">
          <cell r="NH371">
            <v>0</v>
          </cell>
          <cell r="NN371" t="str">
            <v/>
          </cell>
          <cell r="QR371">
            <v>0</v>
          </cell>
          <cell r="QS371">
            <v>0</v>
          </cell>
        </row>
        <row r="372">
          <cell r="NH372">
            <v>0</v>
          </cell>
          <cell r="NN372" t="str">
            <v/>
          </cell>
          <cell r="QR372">
            <v>0</v>
          </cell>
          <cell r="QS372">
            <v>0</v>
          </cell>
        </row>
        <row r="373">
          <cell r="NH373">
            <v>0</v>
          </cell>
          <cell r="NN373" t="str">
            <v/>
          </cell>
          <cell r="QR373">
            <v>0</v>
          </cell>
          <cell r="QS373">
            <v>0</v>
          </cell>
        </row>
        <row r="374">
          <cell r="NH374">
            <v>0</v>
          </cell>
          <cell r="NN374" t="str">
            <v/>
          </cell>
          <cell r="QR374">
            <v>0</v>
          </cell>
          <cell r="QS374">
            <v>0</v>
          </cell>
        </row>
        <row r="375">
          <cell r="NH375">
            <v>0</v>
          </cell>
          <cell r="NN375" t="str">
            <v/>
          </cell>
          <cell r="QR375">
            <v>0</v>
          </cell>
          <cell r="QS375">
            <v>0</v>
          </cell>
        </row>
        <row r="376">
          <cell r="NH376">
            <v>0</v>
          </cell>
          <cell r="NN376" t="str">
            <v/>
          </cell>
          <cell r="QR376">
            <v>0</v>
          </cell>
          <cell r="QS376">
            <v>0</v>
          </cell>
        </row>
        <row r="377">
          <cell r="NH377">
            <v>0</v>
          </cell>
          <cell r="NN377" t="str">
            <v/>
          </cell>
          <cell r="QR377">
            <v>0</v>
          </cell>
          <cell r="QS377">
            <v>0</v>
          </cell>
        </row>
        <row r="378">
          <cell r="NH378">
            <v>0</v>
          </cell>
          <cell r="NN378" t="str">
            <v/>
          </cell>
          <cell r="QR378">
            <v>0</v>
          </cell>
          <cell r="QS378">
            <v>0</v>
          </cell>
        </row>
        <row r="379">
          <cell r="NH379">
            <v>0</v>
          </cell>
          <cell r="NN379" t="str">
            <v/>
          </cell>
          <cell r="QR379">
            <v>0</v>
          </cell>
          <cell r="QS379">
            <v>0</v>
          </cell>
        </row>
        <row r="380">
          <cell r="NH380">
            <v>0</v>
          </cell>
          <cell r="NN380" t="str">
            <v/>
          </cell>
          <cell r="QR380">
            <v>0</v>
          </cell>
          <cell r="QS380">
            <v>0</v>
          </cell>
        </row>
        <row r="381">
          <cell r="NH381">
            <v>0</v>
          </cell>
          <cell r="NN381" t="str">
            <v/>
          </cell>
          <cell r="QR381">
            <v>0</v>
          </cell>
          <cell r="QS381">
            <v>0</v>
          </cell>
        </row>
        <row r="382">
          <cell r="NH382">
            <v>0</v>
          </cell>
          <cell r="NN382" t="str">
            <v/>
          </cell>
          <cell r="QR382">
            <v>0</v>
          </cell>
          <cell r="QS382">
            <v>0</v>
          </cell>
        </row>
        <row r="383">
          <cell r="NH383">
            <v>0</v>
          </cell>
          <cell r="NN383" t="str">
            <v/>
          </cell>
          <cell r="QR383">
            <v>0</v>
          </cell>
          <cell r="QS383">
            <v>0</v>
          </cell>
        </row>
        <row r="384">
          <cell r="NH384">
            <v>0</v>
          </cell>
          <cell r="NN384" t="str">
            <v/>
          </cell>
          <cell r="QR384">
            <v>0</v>
          </cell>
          <cell r="QS384">
            <v>0</v>
          </cell>
        </row>
        <row r="385">
          <cell r="NH385">
            <v>0</v>
          </cell>
          <cell r="NN385" t="str">
            <v/>
          </cell>
          <cell r="QR385">
            <v>0</v>
          </cell>
          <cell r="QS385">
            <v>0</v>
          </cell>
        </row>
        <row r="386">
          <cell r="NH386">
            <v>0</v>
          </cell>
          <cell r="NN386" t="str">
            <v/>
          </cell>
          <cell r="QR386">
            <v>0</v>
          </cell>
          <cell r="QS386">
            <v>0</v>
          </cell>
        </row>
        <row r="387">
          <cell r="NH387">
            <v>0</v>
          </cell>
          <cell r="NN387" t="str">
            <v/>
          </cell>
          <cell r="QR387">
            <v>0</v>
          </cell>
          <cell r="QS387">
            <v>0</v>
          </cell>
        </row>
        <row r="388">
          <cell r="NH388">
            <v>0</v>
          </cell>
          <cell r="NN388" t="str">
            <v/>
          </cell>
          <cell r="QR388">
            <v>0</v>
          </cell>
          <cell r="QS388">
            <v>0</v>
          </cell>
        </row>
        <row r="389">
          <cell r="NH389">
            <v>0</v>
          </cell>
          <cell r="NN389" t="str">
            <v/>
          </cell>
          <cell r="QR389">
            <v>0</v>
          </cell>
          <cell r="QS389">
            <v>0</v>
          </cell>
        </row>
        <row r="390">
          <cell r="NH390">
            <v>0</v>
          </cell>
          <cell r="NN390" t="str">
            <v/>
          </cell>
          <cell r="QR390">
            <v>0</v>
          </cell>
          <cell r="QS390">
            <v>0</v>
          </cell>
        </row>
        <row r="391">
          <cell r="NH391">
            <v>0</v>
          </cell>
          <cell r="NN391" t="str">
            <v/>
          </cell>
          <cell r="QR391">
            <v>0</v>
          </cell>
          <cell r="QS391">
            <v>0</v>
          </cell>
        </row>
        <row r="392">
          <cell r="NH392">
            <v>0</v>
          </cell>
          <cell r="NN392" t="str">
            <v/>
          </cell>
          <cell r="QR392">
            <v>0</v>
          </cell>
          <cell r="QS392">
            <v>0</v>
          </cell>
        </row>
        <row r="393">
          <cell r="NH393">
            <v>0</v>
          </cell>
          <cell r="NN393" t="str">
            <v/>
          </cell>
          <cell r="QR393">
            <v>0</v>
          </cell>
          <cell r="QS393">
            <v>0</v>
          </cell>
        </row>
        <row r="394">
          <cell r="NH394">
            <v>0</v>
          </cell>
          <cell r="NN394" t="str">
            <v/>
          </cell>
          <cell r="QR394">
            <v>0</v>
          </cell>
          <cell r="QS394">
            <v>0</v>
          </cell>
        </row>
        <row r="395">
          <cell r="NH395">
            <v>0</v>
          </cell>
          <cell r="NN395" t="str">
            <v/>
          </cell>
          <cell r="QR395">
            <v>0</v>
          </cell>
          <cell r="QS395">
            <v>0</v>
          </cell>
        </row>
        <row r="396">
          <cell r="NH396">
            <v>0</v>
          </cell>
          <cell r="NN396" t="str">
            <v/>
          </cell>
          <cell r="QR396">
            <v>0</v>
          </cell>
          <cell r="QS396">
            <v>0</v>
          </cell>
        </row>
        <row r="397">
          <cell r="NH397">
            <v>0</v>
          </cell>
          <cell r="NN397" t="str">
            <v/>
          </cell>
          <cell r="QR397">
            <v>0</v>
          </cell>
          <cell r="QS397">
            <v>0</v>
          </cell>
        </row>
        <row r="398">
          <cell r="NH398">
            <v>0</v>
          </cell>
          <cell r="NN398" t="str">
            <v/>
          </cell>
          <cell r="QR398">
            <v>0</v>
          </cell>
          <cell r="QS398">
            <v>0</v>
          </cell>
        </row>
        <row r="399">
          <cell r="NH399">
            <v>0</v>
          </cell>
          <cell r="NN399" t="str">
            <v/>
          </cell>
          <cell r="QR399">
            <v>0</v>
          </cell>
          <cell r="QS399">
            <v>0</v>
          </cell>
        </row>
        <row r="400">
          <cell r="NH400">
            <v>0</v>
          </cell>
          <cell r="NN400" t="str">
            <v/>
          </cell>
          <cell r="QR400">
            <v>0</v>
          </cell>
          <cell r="QS400">
            <v>0</v>
          </cell>
        </row>
        <row r="401">
          <cell r="NH401">
            <v>0</v>
          </cell>
          <cell r="NN401" t="str">
            <v/>
          </cell>
          <cell r="QR401">
            <v>0</v>
          </cell>
          <cell r="QS401">
            <v>0</v>
          </cell>
        </row>
        <row r="402">
          <cell r="NH402">
            <v>0</v>
          </cell>
          <cell r="NN402" t="str">
            <v/>
          </cell>
          <cell r="QR402">
            <v>0</v>
          </cell>
          <cell r="QS402">
            <v>0</v>
          </cell>
        </row>
        <row r="403">
          <cell r="NH403">
            <v>0</v>
          </cell>
          <cell r="NN403" t="str">
            <v/>
          </cell>
          <cell r="QR403">
            <v>0</v>
          </cell>
          <cell r="QS403">
            <v>0</v>
          </cell>
        </row>
        <row r="404">
          <cell r="NH404">
            <v>0</v>
          </cell>
          <cell r="NN404" t="str">
            <v/>
          </cell>
          <cell r="QR404">
            <v>0</v>
          </cell>
          <cell r="QS404">
            <v>0</v>
          </cell>
        </row>
        <row r="405">
          <cell r="NH405">
            <v>0</v>
          </cell>
          <cell r="NN405" t="str">
            <v/>
          </cell>
          <cell r="QR405">
            <v>0</v>
          </cell>
          <cell r="QS405">
            <v>0</v>
          </cell>
        </row>
        <row r="406">
          <cell r="NH406">
            <v>0</v>
          </cell>
          <cell r="NN406" t="str">
            <v/>
          </cell>
          <cell r="QR406">
            <v>0</v>
          </cell>
          <cell r="QS406">
            <v>0</v>
          </cell>
        </row>
        <row r="407">
          <cell r="NH407">
            <v>0</v>
          </cell>
          <cell r="NN407" t="str">
            <v/>
          </cell>
          <cell r="QR407">
            <v>0</v>
          </cell>
          <cell r="QS407">
            <v>0</v>
          </cell>
        </row>
        <row r="408">
          <cell r="NH408">
            <v>0</v>
          </cell>
          <cell r="NN408" t="str">
            <v/>
          </cell>
          <cell r="QR408">
            <v>0</v>
          </cell>
          <cell r="QS408">
            <v>0</v>
          </cell>
        </row>
        <row r="409">
          <cell r="NH409">
            <v>0</v>
          </cell>
          <cell r="NN409" t="str">
            <v/>
          </cell>
          <cell r="QR409">
            <v>0</v>
          </cell>
          <cell r="QS409">
            <v>0</v>
          </cell>
        </row>
        <row r="410">
          <cell r="NH410">
            <v>0</v>
          </cell>
          <cell r="NN410" t="str">
            <v/>
          </cell>
          <cell r="QR410">
            <v>0</v>
          </cell>
          <cell r="QS410">
            <v>0</v>
          </cell>
        </row>
        <row r="411">
          <cell r="NH411">
            <v>0</v>
          </cell>
          <cell r="NN411" t="str">
            <v/>
          </cell>
          <cell r="QR411">
            <v>0</v>
          </cell>
          <cell r="QS411">
            <v>0</v>
          </cell>
        </row>
        <row r="412">
          <cell r="NH412">
            <v>0</v>
          </cell>
          <cell r="NN412" t="str">
            <v/>
          </cell>
          <cell r="QR412">
            <v>0</v>
          </cell>
          <cell r="QS412">
            <v>0</v>
          </cell>
        </row>
        <row r="413">
          <cell r="NH413">
            <v>0</v>
          </cell>
          <cell r="NN413" t="str">
            <v/>
          </cell>
          <cell r="QR413">
            <v>0</v>
          </cell>
          <cell r="QS413">
            <v>0</v>
          </cell>
        </row>
        <row r="414">
          <cell r="NH414">
            <v>0</v>
          </cell>
          <cell r="NN414" t="str">
            <v/>
          </cell>
          <cell r="QR414">
            <v>0</v>
          </cell>
          <cell r="QS414">
            <v>0</v>
          </cell>
        </row>
        <row r="415">
          <cell r="NH415">
            <v>0</v>
          </cell>
          <cell r="NN415" t="str">
            <v/>
          </cell>
          <cell r="QR415">
            <v>0</v>
          </cell>
          <cell r="QS415">
            <v>0</v>
          </cell>
        </row>
        <row r="416">
          <cell r="NH416">
            <v>0</v>
          </cell>
          <cell r="NN416" t="str">
            <v/>
          </cell>
          <cell r="QR416">
            <v>0</v>
          </cell>
          <cell r="QS416">
            <v>0</v>
          </cell>
        </row>
        <row r="417">
          <cell r="NH417">
            <v>0</v>
          </cell>
          <cell r="NN417" t="str">
            <v/>
          </cell>
          <cell r="QR417">
            <v>0</v>
          </cell>
          <cell r="QS417">
            <v>0</v>
          </cell>
        </row>
        <row r="418">
          <cell r="NH418">
            <v>0</v>
          </cell>
          <cell r="NN418" t="str">
            <v/>
          </cell>
          <cell r="QR418">
            <v>0</v>
          </cell>
          <cell r="QS418">
            <v>0</v>
          </cell>
        </row>
        <row r="419">
          <cell r="NH419">
            <v>0</v>
          </cell>
          <cell r="NN419" t="str">
            <v/>
          </cell>
          <cell r="QR419">
            <v>0</v>
          </cell>
          <cell r="QS419">
            <v>0</v>
          </cell>
        </row>
        <row r="420">
          <cell r="NH420">
            <v>0</v>
          </cell>
          <cell r="NN420" t="str">
            <v/>
          </cell>
          <cell r="QR420">
            <v>0</v>
          </cell>
          <cell r="QS420">
            <v>0</v>
          </cell>
        </row>
        <row r="421">
          <cell r="NH421">
            <v>0</v>
          </cell>
          <cell r="NN421" t="str">
            <v/>
          </cell>
          <cell r="QR421">
            <v>0</v>
          </cell>
          <cell r="QS421">
            <v>0</v>
          </cell>
        </row>
        <row r="422">
          <cell r="NH422">
            <v>0</v>
          </cell>
          <cell r="NN422" t="str">
            <v/>
          </cell>
          <cell r="QR422">
            <v>0</v>
          </cell>
          <cell r="QS422">
            <v>0</v>
          </cell>
        </row>
        <row r="423">
          <cell r="NH423">
            <v>0</v>
          </cell>
          <cell r="NN423" t="str">
            <v/>
          </cell>
          <cell r="QR423">
            <v>0</v>
          </cell>
          <cell r="QS423">
            <v>0</v>
          </cell>
        </row>
        <row r="424">
          <cell r="NH424">
            <v>0</v>
          </cell>
          <cell r="NN424" t="str">
            <v/>
          </cell>
          <cell r="QR424">
            <v>0</v>
          </cell>
          <cell r="QS424">
            <v>0</v>
          </cell>
        </row>
        <row r="425">
          <cell r="NH425">
            <v>0</v>
          </cell>
          <cell r="NN425" t="str">
            <v/>
          </cell>
          <cell r="QR425">
            <v>0</v>
          </cell>
          <cell r="QS425">
            <v>0</v>
          </cell>
        </row>
        <row r="426">
          <cell r="NH426">
            <v>0</v>
          </cell>
          <cell r="NN426" t="str">
            <v/>
          </cell>
          <cell r="QR426">
            <v>0</v>
          </cell>
          <cell r="QS426">
            <v>0</v>
          </cell>
        </row>
        <row r="427">
          <cell r="NH427">
            <v>0</v>
          </cell>
          <cell r="NN427" t="str">
            <v/>
          </cell>
          <cell r="QR427">
            <v>0</v>
          </cell>
          <cell r="QS427">
            <v>0</v>
          </cell>
        </row>
        <row r="428">
          <cell r="NH428">
            <v>0</v>
          </cell>
          <cell r="NN428" t="str">
            <v/>
          </cell>
          <cell r="QR428">
            <v>0</v>
          </cell>
          <cell r="QS428">
            <v>0</v>
          </cell>
        </row>
        <row r="429">
          <cell r="NH429">
            <v>0</v>
          </cell>
          <cell r="NN429" t="str">
            <v/>
          </cell>
          <cell r="QR429">
            <v>0</v>
          </cell>
          <cell r="QS429">
            <v>0</v>
          </cell>
        </row>
        <row r="430">
          <cell r="NH430">
            <v>0</v>
          </cell>
          <cell r="NN430" t="str">
            <v/>
          </cell>
          <cell r="QR430">
            <v>0</v>
          </cell>
          <cell r="QS430">
            <v>0</v>
          </cell>
        </row>
        <row r="431">
          <cell r="NH431">
            <v>0</v>
          </cell>
          <cell r="NN431" t="str">
            <v/>
          </cell>
          <cell r="QR431">
            <v>0</v>
          </cell>
          <cell r="QS431">
            <v>0</v>
          </cell>
        </row>
        <row r="432">
          <cell r="NH432">
            <v>0</v>
          </cell>
          <cell r="NN432" t="str">
            <v/>
          </cell>
          <cell r="QR432">
            <v>0</v>
          </cell>
          <cell r="QS432">
            <v>0</v>
          </cell>
        </row>
        <row r="433">
          <cell r="NH433">
            <v>0</v>
          </cell>
          <cell r="NN433" t="str">
            <v/>
          </cell>
          <cell r="QR433">
            <v>0</v>
          </cell>
          <cell r="QS433">
            <v>0</v>
          </cell>
        </row>
        <row r="434">
          <cell r="NH434">
            <v>0</v>
          </cell>
          <cell r="NN434" t="str">
            <v/>
          </cell>
          <cell r="QR434">
            <v>0</v>
          </cell>
          <cell r="QS434">
            <v>0</v>
          </cell>
        </row>
        <row r="435">
          <cell r="NH435">
            <v>0</v>
          </cell>
          <cell r="NN435" t="str">
            <v/>
          </cell>
          <cell r="QR435">
            <v>0</v>
          </cell>
          <cell r="QS435">
            <v>0</v>
          </cell>
        </row>
        <row r="436">
          <cell r="NH436">
            <v>0</v>
          </cell>
          <cell r="NN436" t="str">
            <v/>
          </cell>
          <cell r="QR436">
            <v>0</v>
          </cell>
          <cell r="QS436">
            <v>0</v>
          </cell>
        </row>
        <row r="437">
          <cell r="NH437">
            <v>0</v>
          </cell>
          <cell r="NN437" t="str">
            <v/>
          </cell>
          <cell r="QR437">
            <v>0</v>
          </cell>
          <cell r="QS437">
            <v>0</v>
          </cell>
        </row>
        <row r="438">
          <cell r="NH438">
            <v>0</v>
          </cell>
          <cell r="NN438" t="str">
            <v/>
          </cell>
          <cell r="QR438">
            <v>0</v>
          </cell>
          <cell r="QS438">
            <v>0</v>
          </cell>
        </row>
        <row r="439">
          <cell r="NH439">
            <v>0</v>
          </cell>
          <cell r="NN439" t="str">
            <v/>
          </cell>
          <cell r="QR439">
            <v>0</v>
          </cell>
          <cell r="QS439">
            <v>0</v>
          </cell>
        </row>
        <row r="440">
          <cell r="NH440">
            <v>0</v>
          </cell>
          <cell r="NN440" t="str">
            <v/>
          </cell>
          <cell r="QR440">
            <v>0</v>
          </cell>
          <cell r="QS440">
            <v>0</v>
          </cell>
        </row>
        <row r="441">
          <cell r="NH441">
            <v>0</v>
          </cell>
          <cell r="NN441" t="str">
            <v/>
          </cell>
          <cell r="QR441">
            <v>0</v>
          </cell>
          <cell r="QS441">
            <v>0</v>
          </cell>
        </row>
        <row r="442">
          <cell r="NH442">
            <v>0</v>
          </cell>
          <cell r="NN442" t="str">
            <v/>
          </cell>
          <cell r="QR442">
            <v>0</v>
          </cell>
          <cell r="QS442">
            <v>0</v>
          </cell>
        </row>
        <row r="443">
          <cell r="NH443">
            <v>0</v>
          </cell>
          <cell r="NN443" t="str">
            <v/>
          </cell>
          <cell r="QR443">
            <v>0</v>
          </cell>
          <cell r="QS443">
            <v>0</v>
          </cell>
        </row>
        <row r="444">
          <cell r="NH444">
            <v>0</v>
          </cell>
          <cell r="NN444" t="str">
            <v/>
          </cell>
          <cell r="QR444">
            <v>0</v>
          </cell>
          <cell r="QS444">
            <v>0</v>
          </cell>
        </row>
        <row r="445">
          <cell r="NH445">
            <v>0</v>
          </cell>
          <cell r="NN445" t="str">
            <v/>
          </cell>
          <cell r="QR445">
            <v>0</v>
          </cell>
          <cell r="QS445">
            <v>0</v>
          </cell>
        </row>
        <row r="446">
          <cell r="NH446">
            <v>0</v>
          </cell>
          <cell r="NN446" t="str">
            <v/>
          </cell>
          <cell r="QR446">
            <v>0</v>
          </cell>
          <cell r="QS446">
            <v>0</v>
          </cell>
        </row>
        <row r="447">
          <cell r="NH447">
            <v>0</v>
          </cell>
          <cell r="NN447" t="str">
            <v/>
          </cell>
          <cell r="QR447">
            <v>0</v>
          </cell>
          <cell r="QS447">
            <v>0</v>
          </cell>
        </row>
        <row r="448">
          <cell r="NH448">
            <v>0</v>
          </cell>
          <cell r="NN448" t="str">
            <v/>
          </cell>
          <cell r="QR448">
            <v>0</v>
          </cell>
          <cell r="QS448">
            <v>0</v>
          </cell>
        </row>
        <row r="449">
          <cell r="NH449">
            <v>0</v>
          </cell>
          <cell r="NN449" t="str">
            <v/>
          </cell>
          <cell r="QR449">
            <v>0</v>
          </cell>
          <cell r="QS449">
            <v>0</v>
          </cell>
        </row>
        <row r="450">
          <cell r="NH450">
            <v>0</v>
          </cell>
          <cell r="NN450" t="str">
            <v/>
          </cell>
          <cell r="QR450">
            <v>0</v>
          </cell>
          <cell r="QS450">
            <v>0</v>
          </cell>
        </row>
        <row r="451">
          <cell r="NH451">
            <v>0</v>
          </cell>
          <cell r="NN451" t="str">
            <v/>
          </cell>
          <cell r="QR451">
            <v>0</v>
          </cell>
          <cell r="QS451">
            <v>0</v>
          </cell>
        </row>
        <row r="452">
          <cell r="NH452">
            <v>0</v>
          </cell>
          <cell r="NN452" t="str">
            <v/>
          </cell>
          <cell r="QR452">
            <v>0</v>
          </cell>
          <cell r="QS452">
            <v>0</v>
          </cell>
        </row>
        <row r="453">
          <cell r="NH453">
            <v>0</v>
          </cell>
          <cell r="NN453" t="str">
            <v/>
          </cell>
          <cell r="QR453">
            <v>0</v>
          </cell>
          <cell r="QS453">
            <v>0</v>
          </cell>
        </row>
        <row r="454">
          <cell r="NH454">
            <v>0</v>
          </cell>
          <cell r="NN454" t="str">
            <v/>
          </cell>
          <cell r="QR454">
            <v>0</v>
          </cell>
          <cell r="QS454">
            <v>0</v>
          </cell>
        </row>
        <row r="455">
          <cell r="NH455">
            <v>0</v>
          </cell>
          <cell r="NN455" t="str">
            <v/>
          </cell>
          <cell r="QR455">
            <v>0</v>
          </cell>
          <cell r="QS455">
            <v>0</v>
          </cell>
        </row>
        <row r="456">
          <cell r="NH456">
            <v>0</v>
          </cell>
          <cell r="NN456" t="str">
            <v/>
          </cell>
          <cell r="QR456">
            <v>0</v>
          </cell>
          <cell r="QS456">
            <v>0</v>
          </cell>
        </row>
        <row r="457">
          <cell r="NH457">
            <v>0</v>
          </cell>
          <cell r="NN457" t="str">
            <v/>
          </cell>
          <cell r="QR457">
            <v>0</v>
          </cell>
          <cell r="QS457">
            <v>0</v>
          </cell>
        </row>
        <row r="458">
          <cell r="NH458">
            <v>0</v>
          </cell>
          <cell r="NN458" t="str">
            <v/>
          </cell>
          <cell r="QR458">
            <v>0</v>
          </cell>
          <cell r="QS458">
            <v>0</v>
          </cell>
        </row>
        <row r="459">
          <cell r="NH459">
            <v>0</v>
          </cell>
          <cell r="NN459" t="str">
            <v/>
          </cell>
          <cell r="QR459">
            <v>0</v>
          </cell>
          <cell r="QS459">
            <v>0</v>
          </cell>
        </row>
        <row r="460">
          <cell r="NH460">
            <v>0</v>
          </cell>
          <cell r="NN460" t="str">
            <v/>
          </cell>
          <cell r="QR460">
            <v>0</v>
          </cell>
          <cell r="QS460">
            <v>0</v>
          </cell>
        </row>
        <row r="461">
          <cell r="NH461">
            <v>0</v>
          </cell>
          <cell r="NN461" t="str">
            <v/>
          </cell>
          <cell r="QR461">
            <v>0</v>
          </cell>
          <cell r="QS461">
            <v>0</v>
          </cell>
        </row>
        <row r="462">
          <cell r="NH462">
            <v>0</v>
          </cell>
          <cell r="NN462" t="str">
            <v/>
          </cell>
          <cell r="QR462">
            <v>0</v>
          </cell>
          <cell r="QS462">
            <v>0</v>
          </cell>
        </row>
        <row r="463">
          <cell r="NH463">
            <v>0</v>
          </cell>
          <cell r="NN463" t="str">
            <v/>
          </cell>
          <cell r="QR463">
            <v>0</v>
          </cell>
          <cell r="QS463">
            <v>0</v>
          </cell>
        </row>
        <row r="464">
          <cell r="NH464">
            <v>0</v>
          </cell>
          <cell r="NN464" t="str">
            <v/>
          </cell>
          <cell r="QR464">
            <v>0</v>
          </cell>
          <cell r="QS464">
            <v>0</v>
          </cell>
        </row>
        <row r="465">
          <cell r="NH465">
            <v>0</v>
          </cell>
          <cell r="NN465" t="str">
            <v/>
          </cell>
          <cell r="QR465">
            <v>0</v>
          </cell>
          <cell r="QS465">
            <v>0</v>
          </cell>
        </row>
        <row r="466">
          <cell r="NH466">
            <v>0</v>
          </cell>
          <cell r="NN466" t="str">
            <v/>
          </cell>
          <cell r="QR466">
            <v>0</v>
          </cell>
          <cell r="QS466">
            <v>0</v>
          </cell>
        </row>
        <row r="467">
          <cell r="NH467">
            <v>0</v>
          </cell>
          <cell r="NN467" t="str">
            <v/>
          </cell>
          <cell r="QR467">
            <v>0</v>
          </cell>
          <cell r="QS467">
            <v>0</v>
          </cell>
        </row>
        <row r="468">
          <cell r="NH468">
            <v>0</v>
          </cell>
          <cell r="NN468" t="str">
            <v/>
          </cell>
          <cell r="QR468">
            <v>0</v>
          </cell>
          <cell r="QS468">
            <v>0</v>
          </cell>
        </row>
        <row r="469">
          <cell r="NH469">
            <v>0</v>
          </cell>
          <cell r="NN469" t="str">
            <v/>
          </cell>
          <cell r="QR469">
            <v>0</v>
          </cell>
          <cell r="QS469">
            <v>0</v>
          </cell>
        </row>
        <row r="470">
          <cell r="NH470">
            <v>0</v>
          </cell>
          <cell r="NN470" t="str">
            <v/>
          </cell>
          <cell r="QR470">
            <v>0</v>
          </cell>
          <cell r="QS470">
            <v>0</v>
          </cell>
        </row>
        <row r="471">
          <cell r="NH471">
            <v>0</v>
          </cell>
          <cell r="NN471" t="str">
            <v/>
          </cell>
          <cell r="QR471">
            <v>0</v>
          </cell>
          <cell r="QS471">
            <v>0</v>
          </cell>
        </row>
        <row r="472">
          <cell r="NH472">
            <v>0</v>
          </cell>
          <cell r="NN472" t="str">
            <v/>
          </cell>
          <cell r="QR472">
            <v>0</v>
          </cell>
          <cell r="QS472">
            <v>0</v>
          </cell>
        </row>
        <row r="473">
          <cell r="NH473">
            <v>0</v>
          </cell>
          <cell r="NN473" t="str">
            <v/>
          </cell>
          <cell r="QR473">
            <v>0</v>
          </cell>
          <cell r="QS473">
            <v>0</v>
          </cell>
        </row>
        <row r="474">
          <cell r="NH474">
            <v>0</v>
          </cell>
          <cell r="NN474" t="str">
            <v/>
          </cell>
          <cell r="QR474">
            <v>0</v>
          </cell>
          <cell r="QS474">
            <v>0</v>
          </cell>
        </row>
        <row r="475">
          <cell r="NH475">
            <v>0</v>
          </cell>
          <cell r="NN475" t="str">
            <v/>
          </cell>
          <cell r="QR475">
            <v>0</v>
          </cell>
          <cell r="QS475">
            <v>0</v>
          </cell>
        </row>
        <row r="476">
          <cell r="NH476">
            <v>0</v>
          </cell>
          <cell r="NN476" t="str">
            <v/>
          </cell>
          <cell r="QR476">
            <v>0</v>
          </cell>
          <cell r="QS476">
            <v>0</v>
          </cell>
        </row>
        <row r="477">
          <cell r="NH477">
            <v>0</v>
          </cell>
          <cell r="NN477" t="str">
            <v/>
          </cell>
          <cell r="QR477">
            <v>0</v>
          </cell>
          <cell r="QS477">
            <v>0</v>
          </cell>
        </row>
        <row r="478">
          <cell r="NH478">
            <v>0</v>
          </cell>
          <cell r="NN478" t="str">
            <v/>
          </cell>
          <cell r="QR478">
            <v>0</v>
          </cell>
          <cell r="QS478">
            <v>0</v>
          </cell>
        </row>
        <row r="479">
          <cell r="NH479">
            <v>0</v>
          </cell>
          <cell r="NN479" t="str">
            <v/>
          </cell>
          <cell r="QR479">
            <v>0</v>
          </cell>
          <cell r="QS479">
            <v>0</v>
          </cell>
        </row>
        <row r="480">
          <cell r="NH480">
            <v>0</v>
          </cell>
          <cell r="NN480" t="str">
            <v/>
          </cell>
          <cell r="QR480">
            <v>0</v>
          </cell>
          <cell r="QS480">
            <v>0</v>
          </cell>
        </row>
        <row r="481">
          <cell r="NH481">
            <v>0</v>
          </cell>
          <cell r="NN481" t="str">
            <v/>
          </cell>
          <cell r="QR481">
            <v>0</v>
          </cell>
          <cell r="QS481">
            <v>0</v>
          </cell>
        </row>
        <row r="482">
          <cell r="NH482">
            <v>0</v>
          </cell>
          <cell r="NN482" t="str">
            <v/>
          </cell>
          <cell r="QR482">
            <v>0</v>
          </cell>
          <cell r="QS482">
            <v>0</v>
          </cell>
        </row>
        <row r="483">
          <cell r="NH483">
            <v>0</v>
          </cell>
          <cell r="NN483" t="str">
            <v/>
          </cell>
          <cell r="QR483">
            <v>0</v>
          </cell>
          <cell r="QS483">
            <v>0</v>
          </cell>
        </row>
        <row r="484">
          <cell r="NH484">
            <v>0</v>
          </cell>
          <cell r="NN484" t="str">
            <v/>
          </cell>
          <cell r="QR484">
            <v>0</v>
          </cell>
          <cell r="QS484">
            <v>0</v>
          </cell>
        </row>
        <row r="485">
          <cell r="NH485">
            <v>0</v>
          </cell>
          <cell r="NN485" t="str">
            <v/>
          </cell>
          <cell r="QR485">
            <v>0</v>
          </cell>
          <cell r="QS485">
            <v>0</v>
          </cell>
        </row>
        <row r="486">
          <cell r="NH486">
            <v>0</v>
          </cell>
          <cell r="NN486" t="str">
            <v/>
          </cell>
          <cell r="QR486">
            <v>0</v>
          </cell>
          <cell r="QS486">
            <v>0</v>
          </cell>
        </row>
        <row r="487">
          <cell r="NH487">
            <v>0</v>
          </cell>
          <cell r="NN487" t="str">
            <v/>
          </cell>
          <cell r="QR487">
            <v>0</v>
          </cell>
          <cell r="QS487">
            <v>0</v>
          </cell>
        </row>
        <row r="488">
          <cell r="NH488">
            <v>0</v>
          </cell>
          <cell r="NN488" t="str">
            <v/>
          </cell>
          <cell r="QR488">
            <v>0</v>
          </cell>
          <cell r="QS488">
            <v>0</v>
          </cell>
        </row>
        <row r="489">
          <cell r="NH489">
            <v>0</v>
          </cell>
          <cell r="NN489" t="str">
            <v/>
          </cell>
          <cell r="QR489">
            <v>0</v>
          </cell>
          <cell r="QS489">
            <v>0</v>
          </cell>
        </row>
        <row r="490">
          <cell r="NH490">
            <v>0</v>
          </cell>
          <cell r="NN490" t="str">
            <v/>
          </cell>
          <cell r="QR490">
            <v>0</v>
          </cell>
          <cell r="QS490">
            <v>0</v>
          </cell>
        </row>
        <row r="491">
          <cell r="NH491">
            <v>0</v>
          </cell>
          <cell r="NN491" t="str">
            <v/>
          </cell>
          <cell r="QR491">
            <v>0</v>
          </cell>
          <cell r="QS491">
            <v>0</v>
          </cell>
        </row>
        <row r="492">
          <cell r="NH492">
            <v>0</v>
          </cell>
          <cell r="NN492" t="str">
            <v/>
          </cell>
          <cell r="QR492">
            <v>0</v>
          </cell>
          <cell r="QS492">
            <v>0</v>
          </cell>
        </row>
        <row r="493">
          <cell r="NH493">
            <v>0</v>
          </cell>
          <cell r="NN493" t="str">
            <v/>
          </cell>
          <cell r="QR493">
            <v>0</v>
          </cell>
          <cell r="QS493">
            <v>0</v>
          </cell>
        </row>
        <row r="494">
          <cell r="NH494">
            <v>0</v>
          </cell>
          <cell r="NN494" t="str">
            <v/>
          </cell>
          <cell r="QR494">
            <v>0</v>
          </cell>
          <cell r="QS494">
            <v>0</v>
          </cell>
        </row>
        <row r="495">
          <cell r="NH495">
            <v>0</v>
          </cell>
          <cell r="NN495" t="str">
            <v/>
          </cell>
          <cell r="QR495">
            <v>0</v>
          </cell>
          <cell r="QS495">
            <v>0</v>
          </cell>
        </row>
        <row r="496">
          <cell r="NH496">
            <v>0</v>
          </cell>
          <cell r="NN496" t="str">
            <v/>
          </cell>
          <cell r="QR496">
            <v>0</v>
          </cell>
          <cell r="QS496">
            <v>0</v>
          </cell>
        </row>
        <row r="497">
          <cell r="NH497">
            <v>0</v>
          </cell>
          <cell r="NN497" t="str">
            <v/>
          </cell>
          <cell r="QR497">
            <v>0</v>
          </cell>
          <cell r="QS497">
            <v>0</v>
          </cell>
        </row>
        <row r="498">
          <cell r="NH498">
            <v>0</v>
          </cell>
          <cell r="NN498" t="str">
            <v/>
          </cell>
          <cell r="QR498">
            <v>0</v>
          </cell>
          <cell r="QS498">
            <v>0</v>
          </cell>
        </row>
        <row r="499">
          <cell r="NH499">
            <v>0</v>
          </cell>
          <cell r="NN499" t="str">
            <v/>
          </cell>
          <cell r="QR499">
            <v>0</v>
          </cell>
          <cell r="QS499">
            <v>0</v>
          </cell>
        </row>
        <row r="500">
          <cell r="NH500">
            <v>0</v>
          </cell>
          <cell r="NN500" t="str">
            <v/>
          </cell>
          <cell r="QR500">
            <v>0</v>
          </cell>
          <cell r="QS500">
            <v>0</v>
          </cell>
        </row>
        <row r="501">
          <cell r="NH501">
            <v>0</v>
          </cell>
          <cell r="NN501" t="str">
            <v/>
          </cell>
          <cell r="QR501">
            <v>0</v>
          </cell>
          <cell r="QS501">
            <v>0</v>
          </cell>
        </row>
        <row r="502">
          <cell r="NH502">
            <v>0</v>
          </cell>
          <cell r="NN502" t="str">
            <v/>
          </cell>
          <cell r="QR502">
            <v>0</v>
          </cell>
          <cell r="QS502">
            <v>0</v>
          </cell>
        </row>
        <row r="503">
          <cell r="NH503">
            <v>0</v>
          </cell>
          <cell r="NN503" t="str">
            <v/>
          </cell>
          <cell r="QR503">
            <v>0</v>
          </cell>
          <cell r="QS503">
            <v>0</v>
          </cell>
        </row>
        <row r="504">
          <cell r="NH504">
            <v>0</v>
          </cell>
          <cell r="NN504" t="str">
            <v/>
          </cell>
          <cell r="QR504">
            <v>0</v>
          </cell>
          <cell r="QS504">
            <v>0</v>
          </cell>
        </row>
        <row r="505">
          <cell r="NH505">
            <v>0</v>
          </cell>
          <cell r="NN505" t="str">
            <v/>
          </cell>
          <cell r="QR505">
            <v>0</v>
          </cell>
          <cell r="QS505">
            <v>0</v>
          </cell>
        </row>
        <row r="506">
          <cell r="NH506">
            <v>0</v>
          </cell>
          <cell r="NN506" t="str">
            <v/>
          </cell>
          <cell r="QR506">
            <v>0</v>
          </cell>
          <cell r="QS506">
            <v>0</v>
          </cell>
        </row>
        <row r="507">
          <cell r="NH507">
            <v>0</v>
          </cell>
          <cell r="NN507" t="str">
            <v/>
          </cell>
          <cell r="QR507">
            <v>0</v>
          </cell>
          <cell r="QS507">
            <v>0</v>
          </cell>
        </row>
        <row r="508">
          <cell r="NH508">
            <v>0</v>
          </cell>
          <cell r="NN508" t="str">
            <v/>
          </cell>
          <cell r="QR508">
            <v>0</v>
          </cell>
          <cell r="QS508">
            <v>0</v>
          </cell>
        </row>
        <row r="509">
          <cell r="NH509">
            <v>0</v>
          </cell>
          <cell r="NN509" t="str">
            <v/>
          </cell>
          <cell r="QR509">
            <v>0</v>
          </cell>
          <cell r="QS509">
            <v>0</v>
          </cell>
        </row>
        <row r="510">
          <cell r="NH510">
            <v>0</v>
          </cell>
          <cell r="NN510" t="str">
            <v/>
          </cell>
          <cell r="QR510">
            <v>0</v>
          </cell>
          <cell r="QS510">
            <v>0</v>
          </cell>
        </row>
        <row r="511">
          <cell r="NH511">
            <v>0</v>
          </cell>
          <cell r="NN511" t="str">
            <v/>
          </cell>
          <cell r="QR511">
            <v>0</v>
          </cell>
          <cell r="QS511">
            <v>0</v>
          </cell>
        </row>
        <row r="512">
          <cell r="NH512">
            <v>0</v>
          </cell>
          <cell r="NN512" t="str">
            <v/>
          </cell>
          <cell r="QR512">
            <v>0</v>
          </cell>
          <cell r="QS512">
            <v>0</v>
          </cell>
        </row>
        <row r="513">
          <cell r="NH513">
            <v>0</v>
          </cell>
          <cell r="NN513" t="str">
            <v/>
          </cell>
          <cell r="QR513">
            <v>0</v>
          </cell>
          <cell r="QS513">
            <v>0</v>
          </cell>
        </row>
        <row r="514">
          <cell r="NH514">
            <v>0</v>
          </cell>
          <cell r="NN514" t="str">
            <v/>
          </cell>
          <cell r="QR514">
            <v>0</v>
          </cell>
          <cell r="QS514">
            <v>0</v>
          </cell>
        </row>
        <row r="515">
          <cell r="NH515">
            <v>0</v>
          </cell>
          <cell r="NN515" t="str">
            <v/>
          </cell>
          <cell r="QR515">
            <v>0</v>
          </cell>
          <cell r="QS515">
            <v>0</v>
          </cell>
        </row>
        <row r="516">
          <cell r="NH516">
            <v>0</v>
          </cell>
          <cell r="NN516" t="str">
            <v/>
          </cell>
          <cell r="QR516">
            <v>0</v>
          </cell>
          <cell r="QS516">
            <v>0</v>
          </cell>
        </row>
        <row r="517">
          <cell r="NH517">
            <v>0</v>
          </cell>
          <cell r="NN517" t="str">
            <v/>
          </cell>
          <cell r="QR517">
            <v>0</v>
          </cell>
          <cell r="QS517">
            <v>0</v>
          </cell>
        </row>
        <row r="518">
          <cell r="NH518">
            <v>0</v>
          </cell>
          <cell r="NN518" t="str">
            <v/>
          </cell>
          <cell r="QR518">
            <v>0</v>
          </cell>
          <cell r="QS518">
            <v>0</v>
          </cell>
        </row>
        <row r="519">
          <cell r="NH519">
            <v>0</v>
          </cell>
          <cell r="NN519" t="str">
            <v/>
          </cell>
          <cell r="QR519">
            <v>0</v>
          </cell>
          <cell r="QS519">
            <v>0</v>
          </cell>
        </row>
        <row r="520">
          <cell r="NH520">
            <v>0</v>
          </cell>
          <cell r="NN520" t="str">
            <v/>
          </cell>
          <cell r="QR520">
            <v>0</v>
          </cell>
          <cell r="QS520">
            <v>0</v>
          </cell>
        </row>
        <row r="521">
          <cell r="NH521">
            <v>0</v>
          </cell>
          <cell r="NN521" t="str">
            <v/>
          </cell>
          <cell r="QR521">
            <v>0</v>
          </cell>
          <cell r="QS521">
            <v>0</v>
          </cell>
        </row>
        <row r="522">
          <cell r="NH522">
            <v>0</v>
          </cell>
          <cell r="NN522" t="str">
            <v/>
          </cell>
          <cell r="QR522">
            <v>0</v>
          </cell>
          <cell r="QS522">
            <v>0</v>
          </cell>
        </row>
        <row r="523">
          <cell r="NH523">
            <v>0</v>
          </cell>
          <cell r="NN523" t="str">
            <v/>
          </cell>
          <cell r="QR523">
            <v>0</v>
          </cell>
          <cell r="QS523">
            <v>0</v>
          </cell>
        </row>
        <row r="524">
          <cell r="NH524">
            <v>0</v>
          </cell>
          <cell r="NN524" t="str">
            <v/>
          </cell>
          <cell r="QR524">
            <v>0</v>
          </cell>
          <cell r="QS524">
            <v>0</v>
          </cell>
        </row>
        <row r="525">
          <cell r="NH525">
            <v>0</v>
          </cell>
          <cell r="NN525" t="str">
            <v/>
          </cell>
          <cell r="QR525">
            <v>0</v>
          </cell>
          <cell r="QS525">
            <v>0</v>
          </cell>
        </row>
        <row r="526">
          <cell r="NH526">
            <v>0</v>
          </cell>
          <cell r="NN526" t="str">
            <v/>
          </cell>
          <cell r="QR526">
            <v>0</v>
          </cell>
          <cell r="QS526">
            <v>0</v>
          </cell>
        </row>
        <row r="527">
          <cell r="NH527">
            <v>0</v>
          </cell>
          <cell r="NN527" t="str">
            <v/>
          </cell>
          <cell r="QR527">
            <v>0</v>
          </cell>
          <cell r="QS527">
            <v>0</v>
          </cell>
        </row>
        <row r="528">
          <cell r="NH528">
            <v>0</v>
          </cell>
          <cell r="NN528" t="str">
            <v/>
          </cell>
          <cell r="QR528">
            <v>0</v>
          </cell>
          <cell r="QS528">
            <v>0</v>
          </cell>
        </row>
        <row r="529">
          <cell r="NH529">
            <v>0</v>
          </cell>
          <cell r="NN529" t="str">
            <v/>
          </cell>
          <cell r="QR529">
            <v>0</v>
          </cell>
          <cell r="QS529">
            <v>0</v>
          </cell>
        </row>
        <row r="530">
          <cell r="NH530">
            <v>0</v>
          </cell>
          <cell r="NN530" t="str">
            <v/>
          </cell>
          <cell r="QR530">
            <v>0</v>
          </cell>
          <cell r="QS530">
            <v>0</v>
          </cell>
        </row>
        <row r="531">
          <cell r="NH531">
            <v>0</v>
          </cell>
          <cell r="NN531" t="str">
            <v/>
          </cell>
          <cell r="QR531">
            <v>0</v>
          </cell>
          <cell r="QS531">
            <v>0</v>
          </cell>
        </row>
        <row r="532">
          <cell r="NH532">
            <v>0</v>
          </cell>
          <cell r="NN532" t="str">
            <v/>
          </cell>
          <cell r="QR532">
            <v>0</v>
          </cell>
          <cell r="QS532">
            <v>0</v>
          </cell>
        </row>
        <row r="533">
          <cell r="NH533">
            <v>0</v>
          </cell>
          <cell r="NN533" t="str">
            <v/>
          </cell>
          <cell r="QR533">
            <v>0</v>
          </cell>
          <cell r="QS533">
            <v>0</v>
          </cell>
        </row>
        <row r="534">
          <cell r="NH534">
            <v>0</v>
          </cell>
          <cell r="NN534" t="str">
            <v/>
          </cell>
          <cell r="QR534">
            <v>0</v>
          </cell>
          <cell r="QS534">
            <v>0</v>
          </cell>
        </row>
        <row r="535">
          <cell r="NH535">
            <v>0</v>
          </cell>
          <cell r="NN535" t="str">
            <v/>
          </cell>
          <cell r="QR535">
            <v>0</v>
          </cell>
          <cell r="QS535">
            <v>0</v>
          </cell>
        </row>
        <row r="536">
          <cell r="NH536">
            <v>0</v>
          </cell>
          <cell r="NN536" t="str">
            <v/>
          </cell>
          <cell r="QR536">
            <v>0</v>
          </cell>
          <cell r="QS536">
            <v>0</v>
          </cell>
        </row>
        <row r="537">
          <cell r="NH537">
            <v>0</v>
          </cell>
          <cell r="NN537" t="str">
            <v/>
          </cell>
          <cell r="QR537">
            <v>0</v>
          </cell>
          <cell r="QS537">
            <v>0</v>
          </cell>
        </row>
        <row r="538">
          <cell r="NH538">
            <v>0</v>
          </cell>
          <cell r="NN538" t="str">
            <v/>
          </cell>
          <cell r="QR538">
            <v>0</v>
          </cell>
          <cell r="QS538">
            <v>0</v>
          </cell>
        </row>
        <row r="539">
          <cell r="NH539">
            <v>0</v>
          </cell>
          <cell r="NN539" t="str">
            <v/>
          </cell>
          <cell r="QR539">
            <v>0</v>
          </cell>
          <cell r="QS539">
            <v>0</v>
          </cell>
        </row>
        <row r="540">
          <cell r="NH540">
            <v>0</v>
          </cell>
          <cell r="NN540" t="str">
            <v/>
          </cell>
          <cell r="QR540">
            <v>0</v>
          </cell>
          <cell r="QS540">
            <v>0</v>
          </cell>
        </row>
        <row r="541">
          <cell r="NH541">
            <v>0</v>
          </cell>
          <cell r="NN541" t="str">
            <v/>
          </cell>
          <cell r="QR541">
            <v>0</v>
          </cell>
          <cell r="QS541">
            <v>0</v>
          </cell>
        </row>
        <row r="542">
          <cell r="NH542">
            <v>0</v>
          </cell>
          <cell r="NN542" t="str">
            <v/>
          </cell>
          <cell r="QR542">
            <v>0</v>
          </cell>
          <cell r="QS542">
            <v>0</v>
          </cell>
        </row>
        <row r="543">
          <cell r="NH543">
            <v>0</v>
          </cell>
          <cell r="NN543" t="str">
            <v/>
          </cell>
          <cell r="QR543">
            <v>0</v>
          </cell>
          <cell r="QS543">
            <v>0</v>
          </cell>
        </row>
        <row r="544">
          <cell r="NH544">
            <v>0</v>
          </cell>
          <cell r="NN544" t="str">
            <v/>
          </cell>
          <cell r="QR544">
            <v>0</v>
          </cell>
          <cell r="QS544">
            <v>0</v>
          </cell>
        </row>
        <row r="545">
          <cell r="NH545">
            <v>0</v>
          </cell>
          <cell r="NN545" t="str">
            <v/>
          </cell>
          <cell r="QR545">
            <v>0</v>
          </cell>
          <cell r="QS545">
            <v>0</v>
          </cell>
        </row>
        <row r="546">
          <cell r="NH546">
            <v>0</v>
          </cell>
          <cell r="NN546" t="str">
            <v/>
          </cell>
          <cell r="QR546">
            <v>0</v>
          </cell>
          <cell r="QS546">
            <v>0</v>
          </cell>
        </row>
        <row r="547">
          <cell r="NH547">
            <v>0</v>
          </cell>
          <cell r="NN547" t="str">
            <v/>
          </cell>
          <cell r="QR547">
            <v>0</v>
          </cell>
          <cell r="QS547">
            <v>0</v>
          </cell>
        </row>
        <row r="548">
          <cell r="NH548">
            <v>0</v>
          </cell>
          <cell r="NN548" t="str">
            <v/>
          </cell>
          <cell r="QR548">
            <v>0</v>
          </cell>
          <cell r="QS548">
            <v>0</v>
          </cell>
        </row>
        <row r="549">
          <cell r="NH549">
            <v>0</v>
          </cell>
          <cell r="NN549" t="str">
            <v/>
          </cell>
          <cell r="QR549">
            <v>0</v>
          </cell>
          <cell r="QS549">
            <v>0</v>
          </cell>
        </row>
        <row r="550">
          <cell r="NH550">
            <v>0</v>
          </cell>
          <cell r="NN550" t="str">
            <v/>
          </cell>
          <cell r="QR550">
            <v>0</v>
          </cell>
          <cell r="QS550">
            <v>0</v>
          </cell>
        </row>
        <row r="551">
          <cell r="NH551">
            <v>0</v>
          </cell>
          <cell r="NN551" t="str">
            <v/>
          </cell>
          <cell r="QR551">
            <v>0</v>
          </cell>
          <cell r="QS551">
            <v>0</v>
          </cell>
        </row>
        <row r="552">
          <cell r="NH552">
            <v>0</v>
          </cell>
          <cell r="NN552" t="str">
            <v/>
          </cell>
          <cell r="QR552">
            <v>0</v>
          </cell>
          <cell r="QS552">
            <v>0</v>
          </cell>
        </row>
        <row r="553">
          <cell r="NH553">
            <v>0</v>
          </cell>
          <cell r="NN553" t="str">
            <v/>
          </cell>
          <cell r="QR553">
            <v>0</v>
          </cell>
          <cell r="QS553">
            <v>0</v>
          </cell>
        </row>
        <row r="554">
          <cell r="NH554">
            <v>0</v>
          </cell>
          <cell r="NN554" t="str">
            <v/>
          </cell>
          <cell r="QR554">
            <v>0</v>
          </cell>
          <cell r="QS554">
            <v>0</v>
          </cell>
        </row>
        <row r="555">
          <cell r="NH555">
            <v>0</v>
          </cell>
          <cell r="NN555" t="str">
            <v/>
          </cell>
          <cell r="QR555">
            <v>0</v>
          </cell>
          <cell r="QS555">
            <v>0</v>
          </cell>
        </row>
        <row r="556">
          <cell r="NH556">
            <v>0</v>
          </cell>
          <cell r="NN556" t="str">
            <v/>
          </cell>
          <cell r="QR556">
            <v>0</v>
          </cell>
          <cell r="QS556">
            <v>0</v>
          </cell>
        </row>
        <row r="557">
          <cell r="NH557">
            <v>0</v>
          </cell>
          <cell r="NN557" t="str">
            <v/>
          </cell>
          <cell r="QR557">
            <v>0</v>
          </cell>
          <cell r="QS557">
            <v>0</v>
          </cell>
        </row>
        <row r="558">
          <cell r="NH558">
            <v>0</v>
          </cell>
          <cell r="NN558" t="str">
            <v/>
          </cell>
          <cell r="QR558">
            <v>0</v>
          </cell>
          <cell r="QS558">
            <v>0</v>
          </cell>
        </row>
        <row r="559">
          <cell r="NH559">
            <v>0</v>
          </cell>
          <cell r="NN559" t="str">
            <v/>
          </cell>
          <cell r="QR559">
            <v>0</v>
          </cell>
          <cell r="QS559">
            <v>0</v>
          </cell>
        </row>
        <row r="560">
          <cell r="NH560">
            <v>0</v>
          </cell>
          <cell r="NN560" t="str">
            <v/>
          </cell>
          <cell r="QR560">
            <v>0</v>
          </cell>
          <cell r="QS560">
            <v>0</v>
          </cell>
        </row>
        <row r="561">
          <cell r="NH561">
            <v>0</v>
          </cell>
          <cell r="NN561" t="str">
            <v/>
          </cell>
          <cell r="QR561">
            <v>0</v>
          </cell>
          <cell r="QS561">
            <v>0</v>
          </cell>
        </row>
        <row r="562">
          <cell r="NH562">
            <v>0</v>
          </cell>
          <cell r="NN562" t="str">
            <v/>
          </cell>
          <cell r="QR562">
            <v>0</v>
          </cell>
          <cell r="QS562">
            <v>0</v>
          </cell>
        </row>
        <row r="563">
          <cell r="NH563">
            <v>0</v>
          </cell>
          <cell r="NN563" t="str">
            <v/>
          </cell>
          <cell r="QR563">
            <v>0</v>
          </cell>
          <cell r="QS563">
            <v>0</v>
          </cell>
        </row>
        <row r="564">
          <cell r="NH564">
            <v>0</v>
          </cell>
          <cell r="NN564" t="str">
            <v/>
          </cell>
          <cell r="QR564">
            <v>0</v>
          </cell>
          <cell r="QS564">
            <v>0</v>
          </cell>
        </row>
        <row r="565">
          <cell r="NH565">
            <v>0</v>
          </cell>
          <cell r="NN565" t="str">
            <v/>
          </cell>
          <cell r="QR565">
            <v>0</v>
          </cell>
          <cell r="QS565">
            <v>0</v>
          </cell>
        </row>
        <row r="566">
          <cell r="NH566">
            <v>0</v>
          </cell>
          <cell r="NN566" t="str">
            <v/>
          </cell>
          <cell r="QR566">
            <v>0</v>
          </cell>
          <cell r="QS566">
            <v>0</v>
          </cell>
        </row>
        <row r="567">
          <cell r="NH567">
            <v>0</v>
          </cell>
          <cell r="NN567" t="str">
            <v/>
          </cell>
          <cell r="QR567">
            <v>0</v>
          </cell>
          <cell r="QS567">
            <v>0</v>
          </cell>
        </row>
        <row r="568">
          <cell r="NH568">
            <v>0</v>
          </cell>
          <cell r="NN568" t="str">
            <v/>
          </cell>
          <cell r="QR568">
            <v>0</v>
          </cell>
          <cell r="QS568">
            <v>0</v>
          </cell>
        </row>
        <row r="569">
          <cell r="NH569">
            <v>0</v>
          </cell>
          <cell r="NN569" t="str">
            <v/>
          </cell>
          <cell r="QR569">
            <v>0</v>
          </cell>
          <cell r="QS569">
            <v>0</v>
          </cell>
        </row>
        <row r="570">
          <cell r="NH570">
            <v>0</v>
          </cell>
          <cell r="NN570" t="str">
            <v/>
          </cell>
          <cell r="QR570">
            <v>0</v>
          </cell>
          <cell r="QS570">
            <v>0</v>
          </cell>
        </row>
        <row r="571">
          <cell r="NH571">
            <v>0</v>
          </cell>
          <cell r="NN571" t="str">
            <v/>
          </cell>
          <cell r="QR571">
            <v>0</v>
          </cell>
          <cell r="QS571">
            <v>0</v>
          </cell>
        </row>
        <row r="572">
          <cell r="NH572">
            <v>0</v>
          </cell>
          <cell r="NN572" t="str">
            <v/>
          </cell>
          <cell r="QR572">
            <v>0</v>
          </cell>
          <cell r="QS572">
            <v>0</v>
          </cell>
        </row>
        <row r="573">
          <cell r="NH573">
            <v>0</v>
          </cell>
          <cell r="NN573" t="str">
            <v/>
          </cell>
          <cell r="QR573">
            <v>0</v>
          </cell>
          <cell r="QS573">
            <v>0</v>
          </cell>
        </row>
        <row r="574">
          <cell r="NH574">
            <v>0</v>
          </cell>
          <cell r="NN574" t="str">
            <v/>
          </cell>
          <cell r="QR574">
            <v>0</v>
          </cell>
          <cell r="QS574">
            <v>0</v>
          </cell>
        </row>
        <row r="575">
          <cell r="NH575">
            <v>0</v>
          </cell>
          <cell r="NN575" t="str">
            <v/>
          </cell>
          <cell r="QR575">
            <v>0</v>
          </cell>
          <cell r="QS575">
            <v>0</v>
          </cell>
        </row>
        <row r="576">
          <cell r="NH576">
            <v>0</v>
          </cell>
          <cell r="NN576" t="str">
            <v/>
          </cell>
          <cell r="QR576">
            <v>0</v>
          </cell>
          <cell r="QS576">
            <v>0</v>
          </cell>
        </row>
        <row r="577">
          <cell r="NH577">
            <v>0</v>
          </cell>
          <cell r="NN577" t="str">
            <v/>
          </cell>
          <cell r="QR577">
            <v>0</v>
          </cell>
          <cell r="QS577">
            <v>0</v>
          </cell>
        </row>
        <row r="578">
          <cell r="NH578">
            <v>0</v>
          </cell>
          <cell r="NN578" t="str">
            <v/>
          </cell>
          <cell r="QR578">
            <v>0</v>
          </cell>
          <cell r="QS578">
            <v>0</v>
          </cell>
        </row>
        <row r="579">
          <cell r="NH579">
            <v>0</v>
          </cell>
          <cell r="NN579" t="str">
            <v/>
          </cell>
          <cell r="QR579">
            <v>0</v>
          </cell>
          <cell r="QS579">
            <v>0</v>
          </cell>
        </row>
        <row r="580">
          <cell r="NH580">
            <v>0</v>
          </cell>
          <cell r="NN580" t="str">
            <v/>
          </cell>
          <cell r="QR580">
            <v>0</v>
          </cell>
          <cell r="QS580">
            <v>0</v>
          </cell>
        </row>
        <row r="581">
          <cell r="NH581">
            <v>0</v>
          </cell>
          <cell r="NN581" t="str">
            <v/>
          </cell>
          <cell r="QR581">
            <v>0</v>
          </cell>
          <cell r="QS581">
            <v>0</v>
          </cell>
        </row>
        <row r="582">
          <cell r="NH582">
            <v>0</v>
          </cell>
          <cell r="NN582" t="str">
            <v/>
          </cell>
          <cell r="QR582">
            <v>0</v>
          </cell>
          <cell r="QS582">
            <v>0</v>
          </cell>
        </row>
        <row r="583">
          <cell r="NH583">
            <v>0</v>
          </cell>
          <cell r="NN583" t="str">
            <v/>
          </cell>
          <cell r="QR583">
            <v>0</v>
          </cell>
          <cell r="QS583">
            <v>0</v>
          </cell>
        </row>
        <row r="584">
          <cell r="NH584">
            <v>0</v>
          </cell>
          <cell r="NN584" t="str">
            <v/>
          </cell>
          <cell r="QR584">
            <v>0</v>
          </cell>
          <cell r="QS584">
            <v>0</v>
          </cell>
        </row>
        <row r="585">
          <cell r="NH585">
            <v>0</v>
          </cell>
          <cell r="NN585" t="str">
            <v/>
          </cell>
          <cell r="QR585">
            <v>0</v>
          </cell>
          <cell r="QS585">
            <v>0</v>
          </cell>
        </row>
        <row r="586">
          <cell r="NH586">
            <v>0</v>
          </cell>
          <cell r="NN586" t="str">
            <v/>
          </cell>
          <cell r="QR586">
            <v>0</v>
          </cell>
          <cell r="QS586">
            <v>0</v>
          </cell>
        </row>
        <row r="587">
          <cell r="NH587">
            <v>0</v>
          </cell>
          <cell r="NN587" t="str">
            <v/>
          </cell>
          <cell r="QR587">
            <v>0</v>
          </cell>
          <cell r="QS587">
            <v>0</v>
          </cell>
        </row>
        <row r="588">
          <cell r="NH588">
            <v>0</v>
          </cell>
          <cell r="NN588" t="str">
            <v/>
          </cell>
          <cell r="QR588">
            <v>0</v>
          </cell>
          <cell r="QS588">
            <v>0</v>
          </cell>
        </row>
        <row r="589">
          <cell r="NH589">
            <v>0</v>
          </cell>
          <cell r="NN589" t="str">
            <v/>
          </cell>
          <cell r="QR589">
            <v>0</v>
          </cell>
          <cell r="QS589">
            <v>0</v>
          </cell>
        </row>
        <row r="590">
          <cell r="NH590">
            <v>0</v>
          </cell>
          <cell r="NN590" t="str">
            <v/>
          </cell>
          <cell r="QR590">
            <v>0</v>
          </cell>
          <cell r="QS590">
            <v>0</v>
          </cell>
        </row>
        <row r="591">
          <cell r="NH591">
            <v>0</v>
          </cell>
          <cell r="NN591" t="str">
            <v/>
          </cell>
          <cell r="QR591">
            <v>0</v>
          </cell>
          <cell r="QS591">
            <v>0</v>
          </cell>
        </row>
        <row r="592">
          <cell r="NH592">
            <v>0</v>
          </cell>
          <cell r="NN592" t="str">
            <v/>
          </cell>
          <cell r="QR592">
            <v>0</v>
          </cell>
          <cell r="QS592">
            <v>0</v>
          </cell>
        </row>
        <row r="593">
          <cell r="NH593">
            <v>0</v>
          </cell>
          <cell r="NN593" t="str">
            <v/>
          </cell>
          <cell r="QR593">
            <v>0</v>
          </cell>
          <cell r="QS593">
            <v>0</v>
          </cell>
        </row>
        <row r="594">
          <cell r="NH594">
            <v>0</v>
          </cell>
          <cell r="NN594" t="str">
            <v/>
          </cell>
          <cell r="QR594">
            <v>0</v>
          </cell>
          <cell r="QS594">
            <v>0</v>
          </cell>
        </row>
        <row r="595">
          <cell r="NH595">
            <v>0</v>
          </cell>
          <cell r="NN595" t="str">
            <v/>
          </cell>
          <cell r="QR595">
            <v>0</v>
          </cell>
          <cell r="QS595">
            <v>0</v>
          </cell>
        </row>
        <row r="596">
          <cell r="NH596">
            <v>0</v>
          </cell>
          <cell r="NN596" t="str">
            <v/>
          </cell>
          <cell r="QR596">
            <v>0</v>
          </cell>
          <cell r="QS596">
            <v>0</v>
          </cell>
        </row>
        <row r="597">
          <cell r="NH597">
            <v>0</v>
          </cell>
          <cell r="NN597" t="str">
            <v/>
          </cell>
          <cell r="QR597">
            <v>0</v>
          </cell>
          <cell r="QS597">
            <v>0</v>
          </cell>
        </row>
        <row r="598">
          <cell r="NH598">
            <v>0</v>
          </cell>
          <cell r="NN598" t="str">
            <v/>
          </cell>
          <cell r="QR598">
            <v>0</v>
          </cell>
          <cell r="QS598">
            <v>0</v>
          </cell>
        </row>
        <row r="599">
          <cell r="NH599">
            <v>0</v>
          </cell>
          <cell r="NN599" t="str">
            <v/>
          </cell>
          <cell r="QR599">
            <v>0</v>
          </cell>
          <cell r="QS599">
            <v>0</v>
          </cell>
        </row>
        <row r="600">
          <cell r="NH600">
            <v>0</v>
          </cell>
          <cell r="NN600" t="str">
            <v/>
          </cell>
          <cell r="QR600">
            <v>0</v>
          </cell>
          <cell r="QS600">
            <v>0</v>
          </cell>
        </row>
        <row r="601">
          <cell r="NH601">
            <v>0</v>
          </cell>
          <cell r="NN601" t="str">
            <v/>
          </cell>
          <cell r="QR601">
            <v>0</v>
          </cell>
          <cell r="QS601">
            <v>0</v>
          </cell>
        </row>
        <row r="602">
          <cell r="NH602">
            <v>0</v>
          </cell>
          <cell r="NN602" t="str">
            <v/>
          </cell>
          <cell r="QR602">
            <v>0</v>
          </cell>
          <cell r="QS602">
            <v>0</v>
          </cell>
        </row>
        <row r="603">
          <cell r="NH603">
            <v>0</v>
          </cell>
          <cell r="NN603" t="str">
            <v/>
          </cell>
          <cell r="QR603">
            <v>0</v>
          </cell>
          <cell r="QS603">
            <v>0</v>
          </cell>
        </row>
        <row r="604">
          <cell r="NH604">
            <v>0</v>
          </cell>
          <cell r="NN604" t="str">
            <v/>
          </cell>
          <cell r="QR604">
            <v>0</v>
          </cell>
          <cell r="QS604">
            <v>0</v>
          </cell>
        </row>
        <row r="605">
          <cell r="NH605">
            <v>0</v>
          </cell>
          <cell r="NN605" t="str">
            <v/>
          </cell>
          <cell r="QR605">
            <v>0</v>
          </cell>
          <cell r="QS605">
            <v>0</v>
          </cell>
        </row>
        <row r="606">
          <cell r="NH606">
            <v>0</v>
          </cell>
          <cell r="NN606" t="str">
            <v/>
          </cell>
          <cell r="QR606">
            <v>0</v>
          </cell>
          <cell r="QS606">
            <v>0</v>
          </cell>
        </row>
        <row r="607">
          <cell r="NH607">
            <v>0</v>
          </cell>
          <cell r="NN607" t="str">
            <v/>
          </cell>
          <cell r="QR607">
            <v>0</v>
          </cell>
          <cell r="QS607">
            <v>0</v>
          </cell>
        </row>
        <row r="608">
          <cell r="NH608">
            <v>0</v>
          </cell>
          <cell r="NN608" t="str">
            <v/>
          </cell>
          <cell r="QR608">
            <v>0</v>
          </cell>
          <cell r="QS608">
            <v>0</v>
          </cell>
        </row>
        <row r="609">
          <cell r="NH609">
            <v>0</v>
          </cell>
          <cell r="NN609" t="str">
            <v/>
          </cell>
          <cell r="QR609">
            <v>0</v>
          </cell>
          <cell r="QS609">
            <v>0</v>
          </cell>
        </row>
        <row r="610">
          <cell r="NH610">
            <v>0</v>
          </cell>
          <cell r="NN610" t="str">
            <v/>
          </cell>
          <cell r="QR610">
            <v>0</v>
          </cell>
          <cell r="QS610">
            <v>0</v>
          </cell>
        </row>
        <row r="611">
          <cell r="NH611">
            <v>0</v>
          </cell>
          <cell r="NN611" t="str">
            <v/>
          </cell>
          <cell r="QR611">
            <v>0</v>
          </cell>
          <cell r="QS611">
            <v>0</v>
          </cell>
        </row>
        <row r="612">
          <cell r="NH612">
            <v>0</v>
          </cell>
          <cell r="NN612" t="str">
            <v/>
          </cell>
          <cell r="QR612">
            <v>0</v>
          </cell>
          <cell r="QS612">
            <v>0</v>
          </cell>
        </row>
        <row r="613">
          <cell r="NH613">
            <v>0</v>
          </cell>
          <cell r="NN613" t="str">
            <v/>
          </cell>
          <cell r="QR613">
            <v>0</v>
          </cell>
          <cell r="QS613">
            <v>0</v>
          </cell>
        </row>
        <row r="614">
          <cell r="NH614">
            <v>0</v>
          </cell>
          <cell r="NN614" t="str">
            <v/>
          </cell>
          <cell r="QR614">
            <v>0</v>
          </cell>
          <cell r="QS614">
            <v>0</v>
          </cell>
        </row>
        <row r="615">
          <cell r="NH615">
            <v>0</v>
          </cell>
          <cell r="NN615" t="str">
            <v/>
          </cell>
          <cell r="QR615">
            <v>0</v>
          </cell>
          <cell r="QS615">
            <v>0</v>
          </cell>
        </row>
        <row r="616">
          <cell r="NH616">
            <v>0</v>
          </cell>
          <cell r="NN616" t="str">
            <v/>
          </cell>
          <cell r="QR616">
            <v>0</v>
          </cell>
          <cell r="QS616">
            <v>0</v>
          </cell>
        </row>
        <row r="617">
          <cell r="NH617">
            <v>0</v>
          </cell>
          <cell r="NN617" t="str">
            <v/>
          </cell>
          <cell r="QR617">
            <v>0</v>
          </cell>
          <cell r="QS617">
            <v>0</v>
          </cell>
        </row>
        <row r="618">
          <cell r="NH618">
            <v>0</v>
          </cell>
          <cell r="NN618" t="str">
            <v/>
          </cell>
          <cell r="QR618">
            <v>0</v>
          </cell>
          <cell r="QS618">
            <v>0</v>
          </cell>
        </row>
        <row r="619">
          <cell r="NH619">
            <v>0</v>
          </cell>
          <cell r="NN619" t="str">
            <v/>
          </cell>
          <cell r="QR619">
            <v>0</v>
          </cell>
          <cell r="QS619">
            <v>0</v>
          </cell>
        </row>
        <row r="620">
          <cell r="NH620">
            <v>0</v>
          </cell>
          <cell r="NN620" t="str">
            <v/>
          </cell>
          <cell r="QR620">
            <v>0</v>
          </cell>
          <cell r="QS620">
            <v>0</v>
          </cell>
        </row>
        <row r="621">
          <cell r="NH621">
            <v>0</v>
          </cell>
          <cell r="NN621" t="str">
            <v/>
          </cell>
          <cell r="QR621">
            <v>0</v>
          </cell>
          <cell r="QS621">
            <v>0</v>
          </cell>
        </row>
        <row r="622">
          <cell r="NH622">
            <v>0</v>
          </cell>
          <cell r="NN622" t="str">
            <v/>
          </cell>
          <cell r="QR622">
            <v>0</v>
          </cell>
          <cell r="QS622">
            <v>0</v>
          </cell>
        </row>
        <row r="623">
          <cell r="NH623">
            <v>0</v>
          </cell>
          <cell r="NN623" t="str">
            <v/>
          </cell>
          <cell r="QR623">
            <v>0</v>
          </cell>
          <cell r="QS623">
            <v>0</v>
          </cell>
        </row>
        <row r="624">
          <cell r="NH624">
            <v>0</v>
          </cell>
          <cell r="NN624" t="str">
            <v/>
          </cell>
          <cell r="QR624">
            <v>0</v>
          </cell>
          <cell r="QS624">
            <v>0</v>
          </cell>
        </row>
        <row r="625">
          <cell r="NH625">
            <v>0</v>
          </cell>
          <cell r="NN625" t="str">
            <v/>
          </cell>
          <cell r="QR625">
            <v>0</v>
          </cell>
          <cell r="QS625">
            <v>0</v>
          </cell>
        </row>
        <row r="626">
          <cell r="NH626">
            <v>0</v>
          </cell>
          <cell r="NN626" t="str">
            <v/>
          </cell>
          <cell r="QR626">
            <v>0</v>
          </cell>
          <cell r="QS626">
            <v>0</v>
          </cell>
        </row>
        <row r="627">
          <cell r="NH627">
            <v>0</v>
          </cell>
          <cell r="NN627" t="str">
            <v/>
          </cell>
          <cell r="QR627">
            <v>0</v>
          </cell>
          <cell r="QS627">
            <v>0</v>
          </cell>
        </row>
        <row r="628">
          <cell r="NH628">
            <v>0</v>
          </cell>
          <cell r="NN628" t="str">
            <v/>
          </cell>
          <cell r="QR628">
            <v>0</v>
          </cell>
          <cell r="QS628">
            <v>0</v>
          </cell>
        </row>
        <row r="629">
          <cell r="NH629">
            <v>0</v>
          </cell>
          <cell r="NN629" t="str">
            <v/>
          </cell>
          <cell r="QR629">
            <v>0</v>
          </cell>
          <cell r="QS629">
            <v>0</v>
          </cell>
        </row>
        <row r="630">
          <cell r="NH630">
            <v>0</v>
          </cell>
          <cell r="NN630" t="str">
            <v/>
          </cell>
          <cell r="QR630">
            <v>0</v>
          </cell>
          <cell r="QS630">
            <v>0</v>
          </cell>
        </row>
        <row r="631">
          <cell r="NH631">
            <v>0</v>
          </cell>
          <cell r="NN631" t="str">
            <v/>
          </cell>
          <cell r="QR631">
            <v>0</v>
          </cell>
          <cell r="QS631">
            <v>0</v>
          </cell>
        </row>
        <row r="632">
          <cell r="NH632">
            <v>0</v>
          </cell>
          <cell r="NN632" t="str">
            <v/>
          </cell>
          <cell r="QR632">
            <v>0</v>
          </cell>
          <cell r="QS632">
            <v>0</v>
          </cell>
        </row>
        <row r="633">
          <cell r="NH633">
            <v>0</v>
          </cell>
          <cell r="NN633" t="str">
            <v/>
          </cell>
          <cell r="QR633">
            <v>0</v>
          </cell>
          <cell r="QS633">
            <v>0</v>
          </cell>
        </row>
        <row r="634">
          <cell r="NH634">
            <v>0</v>
          </cell>
          <cell r="NN634" t="str">
            <v/>
          </cell>
          <cell r="QR634">
            <v>0</v>
          </cell>
          <cell r="QS634">
            <v>0</v>
          </cell>
        </row>
        <row r="635">
          <cell r="NH635">
            <v>0</v>
          </cell>
          <cell r="NN635" t="str">
            <v/>
          </cell>
          <cell r="QR635">
            <v>0</v>
          </cell>
          <cell r="QS635">
            <v>0</v>
          </cell>
        </row>
        <row r="636">
          <cell r="NH636">
            <v>0</v>
          </cell>
          <cell r="NN636" t="str">
            <v/>
          </cell>
          <cell r="QR636">
            <v>0</v>
          </cell>
          <cell r="QS636">
            <v>0</v>
          </cell>
        </row>
        <row r="637">
          <cell r="NH637">
            <v>0</v>
          </cell>
          <cell r="NN637" t="str">
            <v/>
          </cell>
          <cell r="QR637">
            <v>0</v>
          </cell>
          <cell r="QS637">
            <v>0</v>
          </cell>
        </row>
        <row r="638">
          <cell r="NH638">
            <v>0</v>
          </cell>
          <cell r="NN638" t="str">
            <v/>
          </cell>
          <cell r="QR638">
            <v>0</v>
          </cell>
          <cell r="QS638">
            <v>0</v>
          </cell>
        </row>
        <row r="639">
          <cell r="NH639">
            <v>0</v>
          </cell>
          <cell r="NN639" t="str">
            <v/>
          </cell>
          <cell r="QR639">
            <v>0</v>
          </cell>
          <cell r="QS639">
            <v>0</v>
          </cell>
        </row>
        <row r="640">
          <cell r="NH640">
            <v>0</v>
          </cell>
          <cell r="NN640" t="str">
            <v/>
          </cell>
          <cell r="QR640">
            <v>0</v>
          </cell>
          <cell r="QS640">
            <v>0</v>
          </cell>
        </row>
        <row r="641">
          <cell r="NH641">
            <v>0</v>
          </cell>
          <cell r="NN641" t="str">
            <v/>
          </cell>
          <cell r="QR641">
            <v>0</v>
          </cell>
          <cell r="QS641">
            <v>0</v>
          </cell>
        </row>
        <row r="642">
          <cell r="NH642">
            <v>0</v>
          </cell>
          <cell r="NN642" t="str">
            <v/>
          </cell>
          <cell r="QR642">
            <v>0</v>
          </cell>
          <cell r="QS642">
            <v>0</v>
          </cell>
        </row>
        <row r="643">
          <cell r="NH643">
            <v>0</v>
          </cell>
          <cell r="NN643" t="str">
            <v/>
          </cell>
          <cell r="QR643">
            <v>0</v>
          </cell>
          <cell r="QS643">
            <v>0</v>
          </cell>
        </row>
        <row r="644">
          <cell r="NH644">
            <v>0</v>
          </cell>
          <cell r="NN644" t="str">
            <v/>
          </cell>
          <cell r="QR644">
            <v>0</v>
          </cell>
          <cell r="QS644">
            <v>0</v>
          </cell>
        </row>
        <row r="645">
          <cell r="NH645">
            <v>0</v>
          </cell>
          <cell r="NN645" t="str">
            <v/>
          </cell>
          <cell r="QR645">
            <v>0</v>
          </cell>
          <cell r="QS645">
            <v>0</v>
          </cell>
        </row>
        <row r="646">
          <cell r="NH646">
            <v>0</v>
          </cell>
          <cell r="NN646" t="str">
            <v/>
          </cell>
          <cell r="QR646">
            <v>0</v>
          </cell>
          <cell r="QS646">
            <v>0</v>
          </cell>
        </row>
        <row r="647">
          <cell r="NH647">
            <v>0</v>
          </cell>
          <cell r="NN647" t="str">
            <v/>
          </cell>
          <cell r="QR647">
            <v>0</v>
          </cell>
          <cell r="QS647">
            <v>0</v>
          </cell>
        </row>
        <row r="648">
          <cell r="NH648">
            <v>0</v>
          </cell>
          <cell r="NN648" t="str">
            <v/>
          </cell>
          <cell r="QR648">
            <v>0</v>
          </cell>
          <cell r="QS648">
            <v>0</v>
          </cell>
        </row>
        <row r="649">
          <cell r="NH649">
            <v>0</v>
          </cell>
          <cell r="NN649" t="str">
            <v/>
          </cell>
          <cell r="QR649">
            <v>0</v>
          </cell>
          <cell r="QS649">
            <v>0</v>
          </cell>
        </row>
        <row r="650">
          <cell r="NH650">
            <v>0</v>
          </cell>
          <cell r="NN650" t="str">
            <v/>
          </cell>
          <cell r="QR650">
            <v>0</v>
          </cell>
          <cell r="QS650">
            <v>0</v>
          </cell>
        </row>
        <row r="651">
          <cell r="NH651">
            <v>0</v>
          </cell>
          <cell r="NN651" t="str">
            <v/>
          </cell>
          <cell r="QR651">
            <v>0</v>
          </cell>
          <cell r="QS651">
            <v>0</v>
          </cell>
        </row>
        <row r="652">
          <cell r="NH652">
            <v>0</v>
          </cell>
          <cell r="NN652" t="str">
            <v/>
          </cell>
          <cell r="QR652">
            <v>0</v>
          </cell>
          <cell r="QS652">
            <v>0</v>
          </cell>
        </row>
        <row r="653">
          <cell r="NH653">
            <v>0</v>
          </cell>
          <cell r="NN653" t="str">
            <v/>
          </cell>
          <cell r="QR653">
            <v>0</v>
          </cell>
          <cell r="QS653">
            <v>0</v>
          </cell>
        </row>
        <row r="654">
          <cell r="NH654">
            <v>0</v>
          </cell>
          <cell r="NN654" t="str">
            <v/>
          </cell>
          <cell r="QR654">
            <v>0</v>
          </cell>
          <cell r="QS654">
            <v>0</v>
          </cell>
        </row>
        <row r="655">
          <cell r="NH655">
            <v>0</v>
          </cell>
          <cell r="NN655" t="str">
            <v/>
          </cell>
          <cell r="QR655">
            <v>0</v>
          </cell>
          <cell r="QS655">
            <v>0</v>
          </cell>
        </row>
        <row r="656">
          <cell r="NH656">
            <v>0</v>
          </cell>
          <cell r="NN656" t="str">
            <v/>
          </cell>
          <cell r="QR656">
            <v>0</v>
          </cell>
          <cell r="QS656">
            <v>0</v>
          </cell>
        </row>
        <row r="657">
          <cell r="NH657">
            <v>0</v>
          </cell>
          <cell r="NN657" t="str">
            <v/>
          </cell>
          <cell r="QR657">
            <v>0</v>
          </cell>
          <cell r="QS657">
            <v>0</v>
          </cell>
        </row>
        <row r="658">
          <cell r="NH658">
            <v>0</v>
          </cell>
          <cell r="NN658" t="str">
            <v/>
          </cell>
          <cell r="QR658">
            <v>0</v>
          </cell>
          <cell r="QS658">
            <v>0</v>
          </cell>
        </row>
        <row r="659">
          <cell r="NH659">
            <v>0</v>
          </cell>
          <cell r="NN659" t="str">
            <v/>
          </cell>
          <cell r="QR659">
            <v>0</v>
          </cell>
          <cell r="QS659">
            <v>0</v>
          </cell>
        </row>
        <row r="660">
          <cell r="NH660">
            <v>0</v>
          </cell>
          <cell r="NN660" t="str">
            <v/>
          </cell>
          <cell r="QR660">
            <v>0</v>
          </cell>
          <cell r="QS660">
            <v>0</v>
          </cell>
        </row>
        <row r="661">
          <cell r="NH661">
            <v>0</v>
          </cell>
          <cell r="NN661" t="str">
            <v/>
          </cell>
          <cell r="QR661">
            <v>0</v>
          </cell>
          <cell r="QS661">
            <v>0</v>
          </cell>
        </row>
        <row r="662">
          <cell r="NH662">
            <v>0</v>
          </cell>
          <cell r="NN662" t="str">
            <v/>
          </cell>
          <cell r="QR662">
            <v>0</v>
          </cell>
          <cell r="QS662">
            <v>0</v>
          </cell>
        </row>
        <row r="663">
          <cell r="NH663">
            <v>0</v>
          </cell>
          <cell r="NN663" t="str">
            <v/>
          </cell>
          <cell r="QR663">
            <v>0</v>
          </cell>
          <cell r="QS663">
            <v>0</v>
          </cell>
        </row>
        <row r="664">
          <cell r="NH664">
            <v>0</v>
          </cell>
          <cell r="NN664" t="str">
            <v/>
          </cell>
          <cell r="QR664">
            <v>0</v>
          </cell>
          <cell r="QS664">
            <v>0</v>
          </cell>
        </row>
        <row r="665">
          <cell r="NH665">
            <v>0</v>
          </cell>
          <cell r="NN665" t="str">
            <v/>
          </cell>
          <cell r="QR665">
            <v>0</v>
          </cell>
          <cell r="QS665">
            <v>0</v>
          </cell>
        </row>
        <row r="666">
          <cell r="NH666">
            <v>0</v>
          </cell>
          <cell r="NN666" t="str">
            <v/>
          </cell>
          <cell r="QR666">
            <v>0</v>
          </cell>
          <cell r="QS666">
            <v>0</v>
          </cell>
        </row>
        <row r="667">
          <cell r="NH667">
            <v>0</v>
          </cell>
          <cell r="NN667" t="str">
            <v/>
          </cell>
          <cell r="QR667">
            <v>0</v>
          </cell>
          <cell r="QS667">
            <v>0</v>
          </cell>
        </row>
        <row r="668">
          <cell r="NH668">
            <v>0</v>
          </cell>
          <cell r="NN668" t="str">
            <v/>
          </cell>
          <cell r="QR668">
            <v>0</v>
          </cell>
          <cell r="QS668">
            <v>0</v>
          </cell>
        </row>
        <row r="669">
          <cell r="NH669">
            <v>0</v>
          </cell>
          <cell r="NN669" t="str">
            <v/>
          </cell>
          <cell r="QR669">
            <v>0</v>
          </cell>
          <cell r="QS669">
            <v>0</v>
          </cell>
        </row>
        <row r="670">
          <cell r="NH670">
            <v>0</v>
          </cell>
          <cell r="NN670" t="str">
            <v/>
          </cell>
          <cell r="QR670">
            <v>0</v>
          </cell>
          <cell r="QS670">
            <v>0</v>
          </cell>
        </row>
        <row r="671">
          <cell r="NH671">
            <v>0</v>
          </cell>
          <cell r="NN671" t="str">
            <v/>
          </cell>
          <cell r="QR671">
            <v>0</v>
          </cell>
          <cell r="QS671">
            <v>0</v>
          </cell>
        </row>
        <row r="672">
          <cell r="NH672">
            <v>0</v>
          </cell>
          <cell r="NN672" t="str">
            <v/>
          </cell>
          <cell r="QR672">
            <v>0</v>
          </cell>
          <cell r="QS672">
            <v>0</v>
          </cell>
        </row>
        <row r="673">
          <cell r="NH673">
            <v>0</v>
          </cell>
          <cell r="NN673" t="str">
            <v/>
          </cell>
          <cell r="QR673">
            <v>0</v>
          </cell>
          <cell r="QS673">
            <v>0</v>
          </cell>
        </row>
        <row r="674">
          <cell r="NH674">
            <v>0</v>
          </cell>
          <cell r="NN674" t="str">
            <v/>
          </cell>
          <cell r="QR674">
            <v>0</v>
          </cell>
          <cell r="QS674">
            <v>0</v>
          </cell>
        </row>
        <row r="675">
          <cell r="NH675">
            <v>0</v>
          </cell>
          <cell r="NN675" t="str">
            <v/>
          </cell>
          <cell r="QR675">
            <v>0</v>
          </cell>
          <cell r="QS675">
            <v>0</v>
          </cell>
        </row>
        <row r="676">
          <cell r="NH676">
            <v>0</v>
          </cell>
          <cell r="NN676" t="str">
            <v/>
          </cell>
          <cell r="QR676">
            <v>0</v>
          </cell>
          <cell r="QS676">
            <v>0</v>
          </cell>
        </row>
        <row r="677">
          <cell r="NH677">
            <v>0</v>
          </cell>
          <cell r="NN677" t="str">
            <v/>
          </cell>
          <cell r="QR677">
            <v>0</v>
          </cell>
          <cell r="QS677">
            <v>0</v>
          </cell>
        </row>
        <row r="678">
          <cell r="NH678">
            <v>0</v>
          </cell>
          <cell r="NN678" t="str">
            <v/>
          </cell>
          <cell r="QR678">
            <v>0</v>
          </cell>
          <cell r="QS678">
            <v>0</v>
          </cell>
        </row>
        <row r="679">
          <cell r="NH679">
            <v>0</v>
          </cell>
          <cell r="NN679" t="str">
            <v/>
          </cell>
          <cell r="QR679">
            <v>0</v>
          </cell>
          <cell r="QS679">
            <v>0</v>
          </cell>
        </row>
        <row r="680">
          <cell r="NH680">
            <v>0</v>
          </cell>
          <cell r="NN680" t="str">
            <v/>
          </cell>
          <cell r="QR680">
            <v>0</v>
          </cell>
          <cell r="QS680">
            <v>0</v>
          </cell>
        </row>
        <row r="681">
          <cell r="NH681">
            <v>0</v>
          </cell>
          <cell r="NN681" t="str">
            <v/>
          </cell>
          <cell r="QR681">
            <v>0</v>
          </cell>
          <cell r="QS681">
            <v>0</v>
          </cell>
        </row>
        <row r="682">
          <cell r="NH682">
            <v>0</v>
          </cell>
          <cell r="NN682" t="str">
            <v/>
          </cell>
          <cell r="QR682">
            <v>0</v>
          </cell>
          <cell r="QS682">
            <v>0</v>
          </cell>
        </row>
        <row r="683">
          <cell r="NH683">
            <v>0</v>
          </cell>
          <cell r="NN683" t="str">
            <v/>
          </cell>
          <cell r="QR683">
            <v>0</v>
          </cell>
          <cell r="QS683">
            <v>0</v>
          </cell>
        </row>
        <row r="684">
          <cell r="NH684">
            <v>0</v>
          </cell>
          <cell r="NN684" t="str">
            <v/>
          </cell>
          <cell r="QR684">
            <v>0</v>
          </cell>
          <cell r="QS684">
            <v>0</v>
          </cell>
        </row>
        <row r="685">
          <cell r="NH685">
            <v>0</v>
          </cell>
          <cell r="NN685" t="str">
            <v/>
          </cell>
          <cell r="QR685">
            <v>0</v>
          </cell>
          <cell r="QS685">
            <v>0</v>
          </cell>
        </row>
        <row r="686">
          <cell r="NH686">
            <v>0</v>
          </cell>
          <cell r="NN686" t="str">
            <v/>
          </cell>
          <cell r="QR686">
            <v>0</v>
          </cell>
          <cell r="QS686">
            <v>0</v>
          </cell>
        </row>
        <row r="687">
          <cell r="NH687">
            <v>0</v>
          </cell>
          <cell r="NN687" t="str">
            <v/>
          </cell>
          <cell r="QR687">
            <v>0</v>
          </cell>
          <cell r="QS687">
            <v>0</v>
          </cell>
        </row>
        <row r="688">
          <cell r="NH688">
            <v>0</v>
          </cell>
          <cell r="NN688" t="str">
            <v/>
          </cell>
          <cell r="QR688">
            <v>0</v>
          </cell>
          <cell r="QS688">
            <v>0</v>
          </cell>
        </row>
        <row r="689">
          <cell r="NH689">
            <v>0</v>
          </cell>
          <cell r="NN689" t="str">
            <v/>
          </cell>
          <cell r="QR689">
            <v>0</v>
          </cell>
          <cell r="QS689">
            <v>0</v>
          </cell>
        </row>
        <row r="690">
          <cell r="NH690">
            <v>0</v>
          </cell>
          <cell r="NN690" t="str">
            <v/>
          </cell>
          <cell r="QR690">
            <v>0</v>
          </cell>
          <cell r="QS690">
            <v>0</v>
          </cell>
        </row>
        <row r="691">
          <cell r="NH691">
            <v>0</v>
          </cell>
          <cell r="NN691" t="str">
            <v/>
          </cell>
          <cell r="QR691">
            <v>0</v>
          </cell>
          <cell r="QS691">
            <v>0</v>
          </cell>
        </row>
        <row r="692">
          <cell r="NH692">
            <v>0</v>
          </cell>
          <cell r="NN692" t="str">
            <v/>
          </cell>
          <cell r="QR692">
            <v>0</v>
          </cell>
          <cell r="QS692">
            <v>0</v>
          </cell>
        </row>
        <row r="693">
          <cell r="NH693">
            <v>0</v>
          </cell>
          <cell r="NN693" t="str">
            <v/>
          </cell>
          <cell r="QR693">
            <v>0</v>
          </cell>
          <cell r="QS693">
            <v>0</v>
          </cell>
        </row>
        <row r="694">
          <cell r="NH694">
            <v>0</v>
          </cell>
          <cell r="NN694" t="str">
            <v/>
          </cell>
          <cell r="QR694">
            <v>0</v>
          </cell>
          <cell r="QS694">
            <v>0</v>
          </cell>
        </row>
        <row r="695">
          <cell r="NH695">
            <v>0</v>
          </cell>
          <cell r="NN695" t="str">
            <v/>
          </cell>
          <cell r="QR695">
            <v>0</v>
          </cell>
          <cell r="QS695">
            <v>0</v>
          </cell>
        </row>
        <row r="696">
          <cell r="NH696">
            <v>0</v>
          </cell>
          <cell r="NN696" t="str">
            <v/>
          </cell>
          <cell r="QR696">
            <v>0</v>
          </cell>
          <cell r="QS696">
            <v>0</v>
          </cell>
        </row>
        <row r="697">
          <cell r="NH697">
            <v>0</v>
          </cell>
          <cell r="NN697" t="str">
            <v/>
          </cell>
          <cell r="QR697">
            <v>0</v>
          </cell>
          <cell r="QS697">
            <v>0</v>
          </cell>
        </row>
        <row r="698">
          <cell r="NH698">
            <v>0</v>
          </cell>
          <cell r="NN698" t="str">
            <v/>
          </cell>
          <cell r="QR698">
            <v>0</v>
          </cell>
          <cell r="QS698">
            <v>0</v>
          </cell>
        </row>
        <row r="699">
          <cell r="NH699">
            <v>0</v>
          </cell>
          <cell r="NN699" t="str">
            <v/>
          </cell>
          <cell r="QR699">
            <v>0</v>
          </cell>
          <cell r="QS699">
            <v>0</v>
          </cell>
        </row>
        <row r="700">
          <cell r="NH700">
            <v>0</v>
          </cell>
          <cell r="NN700" t="str">
            <v/>
          </cell>
          <cell r="QR700">
            <v>0</v>
          </cell>
          <cell r="QS700">
            <v>0</v>
          </cell>
        </row>
        <row r="701">
          <cell r="NH701">
            <v>0</v>
          </cell>
          <cell r="NN701" t="str">
            <v/>
          </cell>
          <cell r="QR701">
            <v>0</v>
          </cell>
          <cell r="QS701">
            <v>0</v>
          </cell>
        </row>
        <row r="702">
          <cell r="NH702">
            <v>0</v>
          </cell>
          <cell r="NN702" t="str">
            <v/>
          </cell>
          <cell r="QR702">
            <v>0</v>
          </cell>
          <cell r="QS702">
            <v>0</v>
          </cell>
        </row>
        <row r="703">
          <cell r="NH703">
            <v>0</v>
          </cell>
          <cell r="NN703" t="str">
            <v/>
          </cell>
          <cell r="QR703">
            <v>0</v>
          </cell>
          <cell r="QS703">
            <v>0</v>
          </cell>
        </row>
        <row r="704">
          <cell r="NH704">
            <v>0</v>
          </cell>
          <cell r="NN704" t="str">
            <v/>
          </cell>
          <cell r="QR704">
            <v>0</v>
          </cell>
          <cell r="QS704">
            <v>0</v>
          </cell>
        </row>
        <row r="705">
          <cell r="NH705">
            <v>0</v>
          </cell>
          <cell r="NN705" t="str">
            <v/>
          </cell>
          <cell r="QR705">
            <v>0</v>
          </cell>
          <cell r="QS705">
            <v>0</v>
          </cell>
        </row>
        <row r="706">
          <cell r="NH706">
            <v>0</v>
          </cell>
          <cell r="NN706" t="str">
            <v/>
          </cell>
          <cell r="QR706">
            <v>0</v>
          </cell>
          <cell r="QS706">
            <v>0</v>
          </cell>
        </row>
        <row r="707">
          <cell r="NH707">
            <v>0</v>
          </cell>
          <cell r="NN707" t="str">
            <v/>
          </cell>
          <cell r="QR707">
            <v>0</v>
          </cell>
          <cell r="QS707">
            <v>0</v>
          </cell>
        </row>
        <row r="708">
          <cell r="NH708">
            <v>0</v>
          </cell>
          <cell r="NN708" t="str">
            <v/>
          </cell>
          <cell r="QR708">
            <v>0</v>
          </cell>
          <cell r="QS708">
            <v>0</v>
          </cell>
        </row>
        <row r="709">
          <cell r="NH709">
            <v>0</v>
          </cell>
          <cell r="NN709" t="str">
            <v/>
          </cell>
          <cell r="QR709">
            <v>0</v>
          </cell>
          <cell r="QS709">
            <v>0</v>
          </cell>
        </row>
        <row r="710">
          <cell r="NH710">
            <v>0</v>
          </cell>
          <cell r="NN710" t="str">
            <v/>
          </cell>
          <cell r="QR710">
            <v>0</v>
          </cell>
          <cell r="QS710">
            <v>0</v>
          </cell>
        </row>
        <row r="711">
          <cell r="NH711">
            <v>0</v>
          </cell>
          <cell r="NN711" t="str">
            <v/>
          </cell>
          <cell r="QR711">
            <v>0</v>
          </cell>
          <cell r="QS711">
            <v>0</v>
          </cell>
        </row>
        <row r="712">
          <cell r="NH712">
            <v>0</v>
          </cell>
          <cell r="NN712" t="str">
            <v/>
          </cell>
          <cell r="QR712">
            <v>0</v>
          </cell>
          <cell r="QS712">
            <v>0</v>
          </cell>
        </row>
        <row r="713">
          <cell r="NH713">
            <v>0</v>
          </cell>
          <cell r="NN713" t="str">
            <v/>
          </cell>
          <cell r="QR713">
            <v>0</v>
          </cell>
          <cell r="QS713">
            <v>0</v>
          </cell>
        </row>
        <row r="714">
          <cell r="NH714">
            <v>0</v>
          </cell>
          <cell r="NN714" t="str">
            <v/>
          </cell>
          <cell r="QR714">
            <v>0</v>
          </cell>
          <cell r="QS714">
            <v>0</v>
          </cell>
        </row>
        <row r="715">
          <cell r="NH715">
            <v>0</v>
          </cell>
          <cell r="NN715" t="str">
            <v/>
          </cell>
          <cell r="QR715">
            <v>0</v>
          </cell>
          <cell r="QS715">
            <v>0</v>
          </cell>
        </row>
        <row r="716">
          <cell r="NH716">
            <v>0</v>
          </cell>
          <cell r="NN716" t="str">
            <v/>
          </cell>
          <cell r="QR716">
            <v>0</v>
          </cell>
          <cell r="QS716">
            <v>0</v>
          </cell>
        </row>
        <row r="717">
          <cell r="NH717">
            <v>0</v>
          </cell>
          <cell r="NN717" t="str">
            <v/>
          </cell>
          <cell r="QR717">
            <v>0</v>
          </cell>
          <cell r="QS717">
            <v>0</v>
          </cell>
        </row>
        <row r="718">
          <cell r="NH718">
            <v>0</v>
          </cell>
          <cell r="NN718" t="str">
            <v/>
          </cell>
          <cell r="QR718">
            <v>0</v>
          </cell>
          <cell r="QS718">
            <v>0</v>
          </cell>
        </row>
        <row r="719">
          <cell r="NH719">
            <v>0</v>
          </cell>
          <cell r="NN719" t="str">
            <v/>
          </cell>
          <cell r="QR719">
            <v>0</v>
          </cell>
          <cell r="QS719">
            <v>0</v>
          </cell>
        </row>
        <row r="720">
          <cell r="NH720">
            <v>0</v>
          </cell>
          <cell r="NN720" t="str">
            <v/>
          </cell>
          <cell r="QR720">
            <v>0</v>
          </cell>
          <cell r="QS720">
            <v>0</v>
          </cell>
        </row>
        <row r="721">
          <cell r="NH721">
            <v>0</v>
          </cell>
          <cell r="NN721" t="str">
            <v/>
          </cell>
          <cell r="QR721">
            <v>0</v>
          </cell>
          <cell r="QS721">
            <v>0</v>
          </cell>
        </row>
        <row r="722">
          <cell r="NH722">
            <v>0</v>
          </cell>
          <cell r="NN722" t="str">
            <v/>
          </cell>
          <cell r="QR722">
            <v>0</v>
          </cell>
          <cell r="QS722">
            <v>0</v>
          </cell>
        </row>
        <row r="723">
          <cell r="NH723">
            <v>0</v>
          </cell>
          <cell r="NN723" t="str">
            <v/>
          </cell>
          <cell r="QR723">
            <v>0</v>
          </cell>
          <cell r="QS723">
            <v>0</v>
          </cell>
        </row>
        <row r="724">
          <cell r="NH724">
            <v>0</v>
          </cell>
          <cell r="NN724" t="str">
            <v/>
          </cell>
          <cell r="QR724">
            <v>0</v>
          </cell>
          <cell r="QS724">
            <v>0</v>
          </cell>
        </row>
        <row r="725">
          <cell r="NH725">
            <v>0</v>
          </cell>
          <cell r="NN725" t="str">
            <v/>
          </cell>
          <cell r="QR725">
            <v>0</v>
          </cell>
          <cell r="QS725">
            <v>0</v>
          </cell>
        </row>
        <row r="726">
          <cell r="NH726">
            <v>0</v>
          </cell>
          <cell r="NN726" t="str">
            <v/>
          </cell>
          <cell r="QR726">
            <v>0</v>
          </cell>
          <cell r="QS726">
            <v>0</v>
          </cell>
        </row>
        <row r="727">
          <cell r="NH727">
            <v>0</v>
          </cell>
          <cell r="NN727" t="str">
            <v/>
          </cell>
          <cell r="QR727">
            <v>0</v>
          </cell>
          <cell r="QS727">
            <v>0</v>
          </cell>
        </row>
        <row r="728">
          <cell r="NH728">
            <v>0</v>
          </cell>
          <cell r="NN728" t="str">
            <v/>
          </cell>
          <cell r="QR728">
            <v>0</v>
          </cell>
          <cell r="QS728">
            <v>0</v>
          </cell>
        </row>
        <row r="729">
          <cell r="NH729">
            <v>0</v>
          </cell>
          <cell r="NN729" t="str">
            <v/>
          </cell>
          <cell r="QR729">
            <v>0</v>
          </cell>
          <cell r="QS729">
            <v>0</v>
          </cell>
        </row>
        <row r="730">
          <cell r="NH730">
            <v>0</v>
          </cell>
          <cell r="NN730" t="str">
            <v/>
          </cell>
          <cell r="QR730">
            <v>0</v>
          </cell>
          <cell r="QS730">
            <v>0</v>
          </cell>
        </row>
        <row r="731">
          <cell r="NH731">
            <v>0</v>
          </cell>
          <cell r="NN731" t="str">
            <v/>
          </cell>
          <cell r="QR731">
            <v>0</v>
          </cell>
          <cell r="QS731">
            <v>0</v>
          </cell>
        </row>
        <row r="732">
          <cell r="NH732">
            <v>0</v>
          </cell>
          <cell r="NN732" t="str">
            <v/>
          </cell>
          <cell r="QR732">
            <v>0</v>
          </cell>
          <cell r="QS732">
            <v>0</v>
          </cell>
        </row>
        <row r="733">
          <cell r="NH733">
            <v>0</v>
          </cell>
          <cell r="NN733" t="str">
            <v/>
          </cell>
          <cell r="QR733">
            <v>0</v>
          </cell>
          <cell r="QS733">
            <v>0</v>
          </cell>
        </row>
        <row r="734">
          <cell r="NH734">
            <v>0</v>
          </cell>
          <cell r="NN734" t="str">
            <v/>
          </cell>
          <cell r="QR734">
            <v>0</v>
          </cell>
          <cell r="QS734">
            <v>0</v>
          </cell>
        </row>
        <row r="735">
          <cell r="NH735">
            <v>0</v>
          </cell>
          <cell r="NN735" t="str">
            <v/>
          </cell>
          <cell r="QR735">
            <v>0</v>
          </cell>
          <cell r="QS735">
            <v>0</v>
          </cell>
        </row>
        <row r="736">
          <cell r="NH736">
            <v>0</v>
          </cell>
          <cell r="NN736" t="str">
            <v/>
          </cell>
          <cell r="QR736">
            <v>0</v>
          </cell>
          <cell r="QS736">
            <v>0</v>
          </cell>
        </row>
        <row r="737">
          <cell r="NH737">
            <v>0</v>
          </cell>
          <cell r="NN737" t="str">
            <v/>
          </cell>
          <cell r="QR737">
            <v>0</v>
          </cell>
          <cell r="QS737">
            <v>0</v>
          </cell>
        </row>
        <row r="738">
          <cell r="NH738">
            <v>0</v>
          </cell>
          <cell r="NN738" t="str">
            <v/>
          </cell>
          <cell r="QR738">
            <v>0</v>
          </cell>
          <cell r="QS738">
            <v>0</v>
          </cell>
        </row>
        <row r="739">
          <cell r="NH739">
            <v>0</v>
          </cell>
          <cell r="NN739" t="str">
            <v/>
          </cell>
          <cell r="QR739">
            <v>0</v>
          </cell>
          <cell r="QS739">
            <v>0</v>
          </cell>
        </row>
        <row r="740">
          <cell r="NH740">
            <v>0</v>
          </cell>
          <cell r="NN740" t="str">
            <v/>
          </cell>
          <cell r="QR740">
            <v>0</v>
          </cell>
          <cell r="QS740">
            <v>0</v>
          </cell>
        </row>
        <row r="741">
          <cell r="NH741">
            <v>0</v>
          </cell>
          <cell r="NN741" t="str">
            <v/>
          </cell>
          <cell r="QR741">
            <v>0</v>
          </cell>
          <cell r="QS741">
            <v>0</v>
          </cell>
        </row>
        <row r="742">
          <cell r="NH742">
            <v>0</v>
          </cell>
          <cell r="NN742" t="str">
            <v/>
          </cell>
          <cell r="QR742">
            <v>0</v>
          </cell>
          <cell r="QS742">
            <v>0</v>
          </cell>
        </row>
        <row r="743">
          <cell r="NH743">
            <v>0</v>
          </cell>
          <cell r="NN743" t="str">
            <v/>
          </cell>
          <cell r="QR743">
            <v>0</v>
          </cell>
          <cell r="QS743">
            <v>0</v>
          </cell>
        </row>
        <row r="744">
          <cell r="NH744">
            <v>0</v>
          </cell>
          <cell r="NN744" t="str">
            <v/>
          </cell>
          <cell r="QR744">
            <v>0</v>
          </cell>
          <cell r="QS744">
            <v>0</v>
          </cell>
        </row>
        <row r="745">
          <cell r="NH745">
            <v>0</v>
          </cell>
          <cell r="NN745" t="str">
            <v/>
          </cell>
          <cell r="QR745">
            <v>0</v>
          </cell>
          <cell r="QS745">
            <v>0</v>
          </cell>
        </row>
        <row r="746">
          <cell r="NH746">
            <v>0</v>
          </cell>
          <cell r="NN746" t="str">
            <v/>
          </cell>
          <cell r="QR746">
            <v>0</v>
          </cell>
          <cell r="QS746">
            <v>0</v>
          </cell>
        </row>
        <row r="747">
          <cell r="NH747">
            <v>0</v>
          </cell>
          <cell r="NN747" t="str">
            <v/>
          </cell>
          <cell r="QR747">
            <v>0</v>
          </cell>
          <cell r="QS747">
            <v>0</v>
          </cell>
        </row>
        <row r="748">
          <cell r="NH748">
            <v>0</v>
          </cell>
          <cell r="NN748" t="str">
            <v/>
          </cell>
          <cell r="QR748">
            <v>0</v>
          </cell>
          <cell r="QS748">
            <v>0</v>
          </cell>
        </row>
        <row r="749">
          <cell r="NH749">
            <v>0</v>
          </cell>
          <cell r="NN749" t="str">
            <v/>
          </cell>
          <cell r="QR749">
            <v>0</v>
          </cell>
          <cell r="QS749">
            <v>0</v>
          </cell>
        </row>
        <row r="750">
          <cell r="NH750">
            <v>0</v>
          </cell>
          <cell r="NN750" t="str">
            <v/>
          </cell>
          <cell r="QR750">
            <v>0</v>
          </cell>
          <cell r="QS750">
            <v>0</v>
          </cell>
        </row>
        <row r="751">
          <cell r="NH751">
            <v>0</v>
          </cell>
          <cell r="NN751" t="str">
            <v/>
          </cell>
          <cell r="QR751">
            <v>0</v>
          </cell>
          <cell r="QS751">
            <v>0</v>
          </cell>
        </row>
        <row r="752">
          <cell r="NH752">
            <v>0</v>
          </cell>
          <cell r="NN752" t="str">
            <v/>
          </cell>
          <cell r="QR752">
            <v>0</v>
          </cell>
          <cell r="QS752">
            <v>0</v>
          </cell>
        </row>
        <row r="753">
          <cell r="NH753">
            <v>0</v>
          </cell>
          <cell r="NN753" t="str">
            <v/>
          </cell>
          <cell r="QR753">
            <v>0</v>
          </cell>
          <cell r="QS753">
            <v>0</v>
          </cell>
        </row>
        <row r="754">
          <cell r="NH754">
            <v>0</v>
          </cell>
          <cell r="NN754" t="str">
            <v/>
          </cell>
          <cell r="QR754">
            <v>0</v>
          </cell>
          <cell r="QS754">
            <v>0</v>
          </cell>
        </row>
        <row r="755">
          <cell r="NH755">
            <v>0</v>
          </cell>
          <cell r="NN755" t="str">
            <v/>
          </cell>
          <cell r="QR755">
            <v>0</v>
          </cell>
          <cell r="QS755">
            <v>0</v>
          </cell>
        </row>
        <row r="756">
          <cell r="NH756">
            <v>0</v>
          </cell>
          <cell r="NN756" t="str">
            <v/>
          </cell>
          <cell r="QR756">
            <v>0</v>
          </cell>
          <cell r="QS756">
            <v>0</v>
          </cell>
        </row>
        <row r="757">
          <cell r="NH757">
            <v>0</v>
          </cell>
          <cell r="NN757" t="str">
            <v/>
          </cell>
          <cell r="QR757">
            <v>0</v>
          </cell>
          <cell r="QS757">
            <v>0</v>
          </cell>
        </row>
        <row r="758">
          <cell r="NH758">
            <v>0</v>
          </cell>
          <cell r="NN758" t="str">
            <v/>
          </cell>
          <cell r="QR758">
            <v>0</v>
          </cell>
          <cell r="QS758">
            <v>0</v>
          </cell>
        </row>
        <row r="759">
          <cell r="NH759">
            <v>0</v>
          </cell>
          <cell r="NN759" t="str">
            <v/>
          </cell>
          <cell r="QR759">
            <v>0</v>
          </cell>
          <cell r="QS759">
            <v>0</v>
          </cell>
        </row>
        <row r="760">
          <cell r="NH760">
            <v>0</v>
          </cell>
          <cell r="NN760" t="str">
            <v/>
          </cell>
          <cell r="QR760">
            <v>0</v>
          </cell>
          <cell r="QS760">
            <v>0</v>
          </cell>
        </row>
        <row r="761">
          <cell r="NH761">
            <v>0</v>
          </cell>
          <cell r="NN761" t="str">
            <v/>
          </cell>
          <cell r="QR761">
            <v>0</v>
          </cell>
          <cell r="QS761">
            <v>0</v>
          </cell>
        </row>
        <row r="762">
          <cell r="NH762">
            <v>0</v>
          </cell>
          <cell r="NN762" t="str">
            <v/>
          </cell>
          <cell r="QR762">
            <v>0</v>
          </cell>
          <cell r="QS762">
            <v>0</v>
          </cell>
        </row>
        <row r="763">
          <cell r="NH763">
            <v>0</v>
          </cell>
          <cell r="NN763" t="str">
            <v/>
          </cell>
          <cell r="QR763">
            <v>0</v>
          </cell>
          <cell r="QS763">
            <v>0</v>
          </cell>
        </row>
        <row r="764">
          <cell r="NH764">
            <v>0</v>
          </cell>
          <cell r="NN764" t="str">
            <v/>
          </cell>
          <cell r="QR764">
            <v>0</v>
          </cell>
          <cell r="QS764">
            <v>0</v>
          </cell>
        </row>
        <row r="765">
          <cell r="NH765">
            <v>0</v>
          </cell>
          <cell r="NN765" t="str">
            <v/>
          </cell>
          <cell r="QR765">
            <v>0</v>
          </cell>
          <cell r="QS765">
            <v>0</v>
          </cell>
        </row>
        <row r="766">
          <cell r="NH766">
            <v>0</v>
          </cell>
          <cell r="NN766" t="str">
            <v/>
          </cell>
          <cell r="QR766">
            <v>0</v>
          </cell>
          <cell r="QS766">
            <v>0</v>
          </cell>
        </row>
        <row r="767">
          <cell r="NH767">
            <v>0</v>
          </cell>
          <cell r="NN767" t="str">
            <v/>
          </cell>
          <cell r="QR767">
            <v>0</v>
          </cell>
          <cell r="QS767">
            <v>0</v>
          </cell>
        </row>
        <row r="768">
          <cell r="NH768">
            <v>0</v>
          </cell>
          <cell r="NN768" t="str">
            <v/>
          </cell>
          <cell r="QR768">
            <v>0</v>
          </cell>
          <cell r="QS768">
            <v>0</v>
          </cell>
        </row>
        <row r="769">
          <cell r="NH769">
            <v>0</v>
          </cell>
          <cell r="NN769" t="str">
            <v/>
          </cell>
          <cell r="QR769">
            <v>0</v>
          </cell>
          <cell r="QS769">
            <v>0</v>
          </cell>
        </row>
        <row r="770">
          <cell r="NH770">
            <v>0</v>
          </cell>
          <cell r="NN770" t="str">
            <v/>
          </cell>
          <cell r="QR770">
            <v>0</v>
          </cell>
          <cell r="QS770">
            <v>0</v>
          </cell>
        </row>
        <row r="771">
          <cell r="NH771">
            <v>0</v>
          </cell>
          <cell r="NN771" t="str">
            <v/>
          </cell>
          <cell r="QR771">
            <v>0</v>
          </cell>
          <cell r="QS771">
            <v>0</v>
          </cell>
        </row>
        <row r="772">
          <cell r="NH772">
            <v>0</v>
          </cell>
          <cell r="NN772" t="str">
            <v/>
          </cell>
          <cell r="QR772">
            <v>0</v>
          </cell>
          <cell r="QS772">
            <v>0</v>
          </cell>
        </row>
        <row r="773">
          <cell r="NH773">
            <v>0</v>
          </cell>
          <cell r="NN773" t="str">
            <v/>
          </cell>
          <cell r="QR773">
            <v>0</v>
          </cell>
          <cell r="QS773">
            <v>0</v>
          </cell>
        </row>
        <row r="774">
          <cell r="NH774">
            <v>0</v>
          </cell>
          <cell r="NN774" t="str">
            <v/>
          </cell>
          <cell r="QR774">
            <v>0</v>
          </cell>
          <cell r="QS774">
            <v>0</v>
          </cell>
        </row>
        <row r="775">
          <cell r="NH775">
            <v>0</v>
          </cell>
          <cell r="NN775" t="str">
            <v/>
          </cell>
          <cell r="QR775">
            <v>0</v>
          </cell>
          <cell r="QS775">
            <v>0</v>
          </cell>
        </row>
        <row r="776">
          <cell r="NH776">
            <v>0</v>
          </cell>
          <cell r="NN776" t="str">
            <v/>
          </cell>
          <cell r="QR776">
            <v>0</v>
          </cell>
          <cell r="QS776">
            <v>0</v>
          </cell>
        </row>
        <row r="777">
          <cell r="NH777">
            <v>0</v>
          </cell>
          <cell r="NN777" t="str">
            <v/>
          </cell>
          <cell r="QR777">
            <v>0</v>
          </cell>
          <cell r="QS777">
            <v>0</v>
          </cell>
        </row>
        <row r="778">
          <cell r="NH778">
            <v>0</v>
          </cell>
          <cell r="NN778" t="str">
            <v/>
          </cell>
          <cell r="QR778">
            <v>0</v>
          </cell>
          <cell r="QS778">
            <v>0</v>
          </cell>
        </row>
        <row r="779">
          <cell r="NH779">
            <v>0</v>
          </cell>
          <cell r="NN779" t="str">
            <v/>
          </cell>
          <cell r="QR779">
            <v>0</v>
          </cell>
          <cell r="QS779">
            <v>0</v>
          </cell>
        </row>
        <row r="780">
          <cell r="NH780">
            <v>0</v>
          </cell>
          <cell r="NN780" t="str">
            <v/>
          </cell>
          <cell r="QR780">
            <v>0</v>
          </cell>
          <cell r="QS780">
            <v>0</v>
          </cell>
        </row>
        <row r="781">
          <cell r="NH781">
            <v>0</v>
          </cell>
          <cell r="NN781" t="str">
            <v/>
          </cell>
          <cell r="QR781">
            <v>0</v>
          </cell>
          <cell r="QS781">
            <v>0</v>
          </cell>
        </row>
        <row r="782">
          <cell r="NH782">
            <v>0</v>
          </cell>
          <cell r="NN782" t="str">
            <v/>
          </cell>
          <cell r="QR782">
            <v>0</v>
          </cell>
          <cell r="QS782">
            <v>0</v>
          </cell>
        </row>
        <row r="783">
          <cell r="NH783">
            <v>0</v>
          </cell>
          <cell r="NN783" t="str">
            <v/>
          </cell>
          <cell r="QR783">
            <v>0</v>
          </cell>
          <cell r="QS783">
            <v>0</v>
          </cell>
        </row>
        <row r="784">
          <cell r="NH784">
            <v>0</v>
          </cell>
          <cell r="NN784" t="str">
            <v/>
          </cell>
          <cell r="QR784">
            <v>0</v>
          </cell>
          <cell r="QS784">
            <v>0</v>
          </cell>
        </row>
        <row r="785">
          <cell r="NH785">
            <v>0</v>
          </cell>
          <cell r="NN785" t="str">
            <v/>
          </cell>
          <cell r="QR785">
            <v>0</v>
          </cell>
          <cell r="QS785">
            <v>0</v>
          </cell>
        </row>
        <row r="786">
          <cell r="NH786">
            <v>0</v>
          </cell>
          <cell r="NN786" t="str">
            <v/>
          </cell>
          <cell r="QR786">
            <v>0</v>
          </cell>
          <cell r="QS786">
            <v>0</v>
          </cell>
        </row>
        <row r="787">
          <cell r="NH787">
            <v>0</v>
          </cell>
          <cell r="NN787" t="str">
            <v/>
          </cell>
          <cell r="QR787">
            <v>0</v>
          </cell>
          <cell r="QS787">
            <v>0</v>
          </cell>
        </row>
        <row r="788">
          <cell r="NH788">
            <v>0</v>
          </cell>
          <cell r="NN788" t="str">
            <v/>
          </cell>
          <cell r="QR788">
            <v>0</v>
          </cell>
          <cell r="QS788">
            <v>0</v>
          </cell>
        </row>
        <row r="789">
          <cell r="NH789">
            <v>0</v>
          </cell>
          <cell r="NN789" t="str">
            <v/>
          </cell>
          <cell r="QR789">
            <v>0</v>
          </cell>
          <cell r="QS789">
            <v>0</v>
          </cell>
        </row>
        <row r="790">
          <cell r="NH790">
            <v>0</v>
          </cell>
          <cell r="NN790" t="str">
            <v/>
          </cell>
          <cell r="QR790">
            <v>0</v>
          </cell>
          <cell r="QS790">
            <v>0</v>
          </cell>
        </row>
        <row r="791">
          <cell r="NH791">
            <v>0</v>
          </cell>
          <cell r="NN791" t="str">
            <v/>
          </cell>
          <cell r="QR791">
            <v>0</v>
          </cell>
          <cell r="QS791">
            <v>0</v>
          </cell>
        </row>
        <row r="792">
          <cell r="NH792">
            <v>0</v>
          </cell>
          <cell r="NN792" t="str">
            <v/>
          </cell>
          <cell r="QR792">
            <v>0</v>
          </cell>
          <cell r="QS792">
            <v>0</v>
          </cell>
        </row>
        <row r="793">
          <cell r="NH793">
            <v>0</v>
          </cell>
          <cell r="NN793" t="str">
            <v/>
          </cell>
          <cell r="QR793">
            <v>0</v>
          </cell>
          <cell r="QS793">
            <v>0</v>
          </cell>
        </row>
        <row r="794">
          <cell r="NH794">
            <v>0</v>
          </cell>
          <cell r="NN794" t="str">
            <v/>
          </cell>
          <cell r="QR794">
            <v>0</v>
          </cell>
          <cell r="QS794">
            <v>0</v>
          </cell>
        </row>
        <row r="795">
          <cell r="NH795">
            <v>0</v>
          </cell>
          <cell r="NN795" t="str">
            <v/>
          </cell>
          <cell r="QR795">
            <v>0</v>
          </cell>
          <cell r="QS795">
            <v>0</v>
          </cell>
        </row>
        <row r="796">
          <cell r="NH796">
            <v>0</v>
          </cell>
          <cell r="NN796" t="str">
            <v/>
          </cell>
          <cell r="QR796">
            <v>0</v>
          </cell>
          <cell r="QS796">
            <v>0</v>
          </cell>
        </row>
        <row r="797">
          <cell r="NH797">
            <v>0</v>
          </cell>
          <cell r="NN797" t="str">
            <v/>
          </cell>
          <cell r="QR797">
            <v>0</v>
          </cell>
          <cell r="QS797">
            <v>0</v>
          </cell>
        </row>
        <row r="798">
          <cell r="NH798">
            <v>0</v>
          </cell>
          <cell r="NN798" t="str">
            <v/>
          </cell>
          <cell r="QR798">
            <v>0</v>
          </cell>
          <cell r="QS798">
            <v>0</v>
          </cell>
        </row>
        <row r="799">
          <cell r="NH799">
            <v>0</v>
          </cell>
          <cell r="NN799" t="str">
            <v/>
          </cell>
          <cell r="QR799">
            <v>0</v>
          </cell>
          <cell r="QS799">
            <v>0</v>
          </cell>
        </row>
        <row r="800">
          <cell r="NH800">
            <v>0</v>
          </cell>
          <cell r="NN800" t="str">
            <v/>
          </cell>
          <cell r="QR800">
            <v>0</v>
          </cell>
          <cell r="QS800">
            <v>0</v>
          </cell>
        </row>
        <row r="801">
          <cell r="NH801">
            <v>0</v>
          </cell>
          <cell r="NN801" t="str">
            <v/>
          </cell>
          <cell r="QR801">
            <v>0</v>
          </cell>
          <cell r="QS801">
            <v>0</v>
          </cell>
        </row>
        <row r="802">
          <cell r="NH802">
            <v>0</v>
          </cell>
          <cell r="NN802" t="str">
            <v/>
          </cell>
          <cell r="QR802">
            <v>0</v>
          </cell>
          <cell r="QS802">
            <v>0</v>
          </cell>
        </row>
        <row r="803">
          <cell r="NH803">
            <v>0</v>
          </cell>
          <cell r="NN803" t="str">
            <v/>
          </cell>
          <cell r="QR803">
            <v>0</v>
          </cell>
          <cell r="QS803">
            <v>0</v>
          </cell>
        </row>
        <row r="804">
          <cell r="NH804">
            <v>0</v>
          </cell>
          <cell r="NN804" t="str">
            <v/>
          </cell>
          <cell r="QR804">
            <v>0</v>
          </cell>
          <cell r="QS804">
            <v>0</v>
          </cell>
        </row>
        <row r="805">
          <cell r="NH805">
            <v>0</v>
          </cell>
          <cell r="NN805" t="str">
            <v/>
          </cell>
          <cell r="QR805">
            <v>0</v>
          </cell>
          <cell r="QS805">
            <v>0</v>
          </cell>
        </row>
        <row r="806">
          <cell r="NH806">
            <v>0</v>
          </cell>
          <cell r="NN806" t="str">
            <v/>
          </cell>
          <cell r="QR806">
            <v>0</v>
          </cell>
          <cell r="QS806">
            <v>0</v>
          </cell>
        </row>
        <row r="807">
          <cell r="NH807">
            <v>0</v>
          </cell>
          <cell r="NN807" t="str">
            <v/>
          </cell>
          <cell r="QR807">
            <v>0</v>
          </cell>
          <cell r="QS807">
            <v>0</v>
          </cell>
        </row>
        <row r="808">
          <cell r="NH808">
            <v>0</v>
          </cell>
          <cell r="NN808" t="str">
            <v/>
          </cell>
          <cell r="QR808">
            <v>0</v>
          </cell>
          <cell r="QS808">
            <v>0</v>
          </cell>
        </row>
        <row r="809">
          <cell r="NH809">
            <v>0</v>
          </cell>
          <cell r="NN809" t="str">
            <v/>
          </cell>
          <cell r="QR809">
            <v>0</v>
          </cell>
          <cell r="QS809">
            <v>0</v>
          </cell>
        </row>
        <row r="810">
          <cell r="NH810">
            <v>0</v>
          </cell>
          <cell r="NN810" t="str">
            <v/>
          </cell>
          <cell r="QR810">
            <v>0</v>
          </cell>
          <cell r="QS810">
            <v>0</v>
          </cell>
        </row>
        <row r="811">
          <cell r="NH811">
            <v>0</v>
          </cell>
          <cell r="NN811" t="str">
            <v/>
          </cell>
          <cell r="QR811">
            <v>0</v>
          </cell>
          <cell r="QS811">
            <v>0</v>
          </cell>
        </row>
        <row r="812">
          <cell r="NH812">
            <v>0</v>
          </cell>
          <cell r="NN812" t="str">
            <v/>
          </cell>
          <cell r="QR812">
            <v>0</v>
          </cell>
          <cell r="QS812">
            <v>0</v>
          </cell>
        </row>
        <row r="813">
          <cell r="NH813">
            <v>0</v>
          </cell>
          <cell r="NN813" t="str">
            <v/>
          </cell>
          <cell r="QR813">
            <v>0</v>
          </cell>
          <cell r="QS813">
            <v>0</v>
          </cell>
        </row>
        <row r="814">
          <cell r="NH814">
            <v>0</v>
          </cell>
          <cell r="NN814" t="str">
            <v/>
          </cell>
          <cell r="QR814">
            <v>0</v>
          </cell>
          <cell r="QS814">
            <v>0</v>
          </cell>
        </row>
        <row r="815">
          <cell r="NH815">
            <v>0</v>
          </cell>
          <cell r="NN815" t="str">
            <v/>
          </cell>
          <cell r="QR815">
            <v>0</v>
          </cell>
          <cell r="QS815">
            <v>0</v>
          </cell>
        </row>
        <row r="816">
          <cell r="NH816">
            <v>0</v>
          </cell>
          <cell r="NN816" t="str">
            <v/>
          </cell>
          <cell r="QR816">
            <v>0</v>
          </cell>
          <cell r="QS816">
            <v>0</v>
          </cell>
        </row>
        <row r="817">
          <cell r="NH817">
            <v>0</v>
          </cell>
          <cell r="NN817" t="str">
            <v/>
          </cell>
          <cell r="QR817">
            <v>0</v>
          </cell>
          <cell r="QS817">
            <v>0</v>
          </cell>
        </row>
        <row r="818">
          <cell r="NH818">
            <v>0</v>
          </cell>
          <cell r="NN818" t="str">
            <v/>
          </cell>
          <cell r="QR818">
            <v>0</v>
          </cell>
          <cell r="QS818">
            <v>0</v>
          </cell>
        </row>
        <row r="819">
          <cell r="NH819">
            <v>0</v>
          </cell>
          <cell r="NN819" t="str">
            <v/>
          </cell>
          <cell r="QR819">
            <v>0</v>
          </cell>
          <cell r="QS819">
            <v>0</v>
          </cell>
        </row>
        <row r="820">
          <cell r="NH820">
            <v>0</v>
          </cell>
          <cell r="NN820" t="str">
            <v/>
          </cell>
          <cell r="QR820">
            <v>0</v>
          </cell>
          <cell r="QS820">
            <v>0</v>
          </cell>
        </row>
        <row r="821">
          <cell r="NH821">
            <v>0</v>
          </cell>
          <cell r="NN821" t="str">
            <v/>
          </cell>
          <cell r="QR821">
            <v>0</v>
          </cell>
          <cell r="QS821">
            <v>0</v>
          </cell>
        </row>
        <row r="822">
          <cell r="NH822">
            <v>0</v>
          </cell>
          <cell r="NN822" t="str">
            <v/>
          </cell>
          <cell r="QR822">
            <v>0</v>
          </cell>
          <cell r="QS822">
            <v>0</v>
          </cell>
        </row>
        <row r="823">
          <cell r="NH823">
            <v>0</v>
          </cell>
          <cell r="NN823" t="str">
            <v/>
          </cell>
          <cell r="QR823">
            <v>0</v>
          </cell>
          <cell r="QS823">
            <v>0</v>
          </cell>
        </row>
        <row r="824">
          <cell r="NH824">
            <v>0</v>
          </cell>
          <cell r="NN824" t="str">
            <v/>
          </cell>
          <cell r="QR824">
            <v>0</v>
          </cell>
          <cell r="QS824">
            <v>0</v>
          </cell>
        </row>
        <row r="825">
          <cell r="NH825">
            <v>0</v>
          </cell>
          <cell r="NN825" t="str">
            <v/>
          </cell>
          <cell r="QR825">
            <v>0</v>
          </cell>
          <cell r="QS825">
            <v>0</v>
          </cell>
        </row>
        <row r="826">
          <cell r="NH826">
            <v>0</v>
          </cell>
          <cell r="NN826" t="str">
            <v/>
          </cell>
          <cell r="QR826">
            <v>0</v>
          </cell>
          <cell r="QS826">
            <v>0</v>
          </cell>
        </row>
        <row r="827">
          <cell r="NH827">
            <v>0</v>
          </cell>
          <cell r="NN827" t="str">
            <v/>
          </cell>
          <cell r="QR827">
            <v>0</v>
          </cell>
          <cell r="QS827">
            <v>0</v>
          </cell>
        </row>
        <row r="828">
          <cell r="NH828">
            <v>0</v>
          </cell>
          <cell r="NN828" t="str">
            <v/>
          </cell>
          <cell r="QR828">
            <v>0</v>
          </cell>
          <cell r="QS828">
            <v>0</v>
          </cell>
        </row>
        <row r="829">
          <cell r="NH829">
            <v>0</v>
          </cell>
          <cell r="NN829" t="str">
            <v/>
          </cell>
          <cell r="QR829">
            <v>0</v>
          </cell>
          <cell r="QS829">
            <v>0</v>
          </cell>
        </row>
        <row r="830">
          <cell r="NH830">
            <v>0</v>
          </cell>
          <cell r="NN830" t="str">
            <v/>
          </cell>
          <cell r="QR830">
            <v>0</v>
          </cell>
          <cell r="QS830">
            <v>0</v>
          </cell>
        </row>
        <row r="831">
          <cell r="NH831">
            <v>0</v>
          </cell>
          <cell r="NN831" t="str">
            <v/>
          </cell>
          <cell r="QR831">
            <v>0</v>
          </cell>
          <cell r="QS831">
            <v>0</v>
          </cell>
        </row>
        <row r="832">
          <cell r="NH832">
            <v>0</v>
          </cell>
          <cell r="NN832" t="str">
            <v/>
          </cell>
          <cell r="QR832">
            <v>0</v>
          </cell>
          <cell r="QS832">
            <v>0</v>
          </cell>
        </row>
        <row r="833">
          <cell r="NH833">
            <v>0</v>
          </cell>
          <cell r="NN833" t="str">
            <v/>
          </cell>
          <cell r="QR833">
            <v>0</v>
          </cell>
          <cell r="QS833">
            <v>0</v>
          </cell>
        </row>
        <row r="834">
          <cell r="NH834">
            <v>0</v>
          </cell>
          <cell r="NN834" t="str">
            <v/>
          </cell>
          <cell r="QR834">
            <v>0</v>
          </cell>
          <cell r="QS834">
            <v>0</v>
          </cell>
        </row>
        <row r="835">
          <cell r="NH835">
            <v>0</v>
          </cell>
          <cell r="NN835" t="str">
            <v/>
          </cell>
          <cell r="QR835">
            <v>0</v>
          </cell>
          <cell r="QS835">
            <v>0</v>
          </cell>
        </row>
        <row r="836">
          <cell r="NH836">
            <v>0</v>
          </cell>
          <cell r="NN836" t="str">
            <v/>
          </cell>
          <cell r="QR836">
            <v>0</v>
          </cell>
          <cell r="QS836">
            <v>0</v>
          </cell>
        </row>
        <row r="837">
          <cell r="NH837">
            <v>0</v>
          </cell>
          <cell r="NN837" t="str">
            <v/>
          </cell>
          <cell r="QR837">
            <v>0</v>
          </cell>
          <cell r="QS837">
            <v>0</v>
          </cell>
        </row>
        <row r="838">
          <cell r="NH838">
            <v>0</v>
          </cell>
          <cell r="NN838" t="str">
            <v/>
          </cell>
          <cell r="QR838">
            <v>0</v>
          </cell>
          <cell r="QS838">
            <v>0</v>
          </cell>
        </row>
        <row r="839">
          <cell r="NH839">
            <v>0</v>
          </cell>
          <cell r="NN839" t="str">
            <v/>
          </cell>
          <cell r="QR839">
            <v>0</v>
          </cell>
          <cell r="QS839">
            <v>0</v>
          </cell>
        </row>
        <row r="840">
          <cell r="NH840">
            <v>0</v>
          </cell>
          <cell r="NN840" t="str">
            <v/>
          </cell>
          <cell r="QR840">
            <v>0</v>
          </cell>
          <cell r="QS840">
            <v>0</v>
          </cell>
        </row>
        <row r="841">
          <cell r="NH841">
            <v>0</v>
          </cell>
          <cell r="NN841" t="str">
            <v/>
          </cell>
          <cell r="QR841">
            <v>0</v>
          </cell>
          <cell r="QS841">
            <v>0</v>
          </cell>
        </row>
        <row r="842">
          <cell r="NH842">
            <v>0</v>
          </cell>
          <cell r="NN842" t="str">
            <v/>
          </cell>
          <cell r="QR842">
            <v>0</v>
          </cell>
          <cell r="QS842">
            <v>0</v>
          </cell>
        </row>
        <row r="843">
          <cell r="NH843">
            <v>0</v>
          </cell>
          <cell r="NN843" t="str">
            <v/>
          </cell>
          <cell r="QR843">
            <v>0</v>
          </cell>
          <cell r="QS843">
            <v>0</v>
          </cell>
        </row>
        <row r="844">
          <cell r="NH844">
            <v>0</v>
          </cell>
          <cell r="NN844" t="str">
            <v/>
          </cell>
          <cell r="QR844">
            <v>0</v>
          </cell>
          <cell r="QS844">
            <v>0</v>
          </cell>
        </row>
        <row r="845">
          <cell r="NH845">
            <v>0</v>
          </cell>
          <cell r="NN845" t="str">
            <v/>
          </cell>
          <cell r="QR845">
            <v>0</v>
          </cell>
          <cell r="QS845">
            <v>0</v>
          </cell>
        </row>
        <row r="846">
          <cell r="NH846">
            <v>0</v>
          </cell>
          <cell r="NN846" t="str">
            <v/>
          </cell>
          <cell r="QR846">
            <v>0</v>
          </cell>
          <cell r="QS846">
            <v>0</v>
          </cell>
        </row>
        <row r="847">
          <cell r="NH847">
            <v>0</v>
          </cell>
          <cell r="NN847" t="str">
            <v/>
          </cell>
          <cell r="QR847">
            <v>0</v>
          </cell>
          <cell r="QS847">
            <v>0</v>
          </cell>
        </row>
        <row r="848">
          <cell r="NH848">
            <v>0</v>
          </cell>
          <cell r="NN848" t="str">
            <v/>
          </cell>
          <cell r="QR848">
            <v>0</v>
          </cell>
          <cell r="QS848">
            <v>0</v>
          </cell>
        </row>
        <row r="849">
          <cell r="NH849">
            <v>0</v>
          </cell>
          <cell r="NN849" t="str">
            <v/>
          </cell>
          <cell r="QR849">
            <v>0</v>
          </cell>
          <cell r="QS849">
            <v>0</v>
          </cell>
        </row>
        <row r="850">
          <cell r="NH850">
            <v>0</v>
          </cell>
          <cell r="NN850" t="str">
            <v/>
          </cell>
          <cell r="QR850">
            <v>0</v>
          </cell>
          <cell r="QS850">
            <v>0</v>
          </cell>
        </row>
        <row r="851">
          <cell r="NH851">
            <v>0</v>
          </cell>
          <cell r="NN851" t="str">
            <v/>
          </cell>
          <cell r="QR851">
            <v>0</v>
          </cell>
          <cell r="QS851">
            <v>0</v>
          </cell>
        </row>
        <row r="852">
          <cell r="NH852">
            <v>0</v>
          </cell>
          <cell r="NN852" t="str">
            <v/>
          </cell>
          <cell r="QR852">
            <v>0</v>
          </cell>
          <cell r="QS852">
            <v>0</v>
          </cell>
        </row>
        <row r="853">
          <cell r="NH853">
            <v>0</v>
          </cell>
          <cell r="NN853" t="str">
            <v/>
          </cell>
          <cell r="QR853">
            <v>0</v>
          </cell>
          <cell r="QS853">
            <v>0</v>
          </cell>
        </row>
        <row r="854">
          <cell r="NH854">
            <v>0</v>
          </cell>
          <cell r="NN854" t="str">
            <v/>
          </cell>
          <cell r="QR854">
            <v>0</v>
          </cell>
          <cell r="QS854">
            <v>0</v>
          </cell>
        </row>
        <row r="855">
          <cell r="NH855">
            <v>0</v>
          </cell>
          <cell r="NN855" t="str">
            <v/>
          </cell>
          <cell r="QR855">
            <v>0</v>
          </cell>
          <cell r="QS855">
            <v>0</v>
          </cell>
        </row>
        <row r="856">
          <cell r="NH856">
            <v>0</v>
          </cell>
          <cell r="NN856" t="str">
            <v/>
          </cell>
          <cell r="QR856">
            <v>0</v>
          </cell>
          <cell r="QS856">
            <v>0</v>
          </cell>
        </row>
        <row r="857">
          <cell r="NH857">
            <v>0</v>
          </cell>
          <cell r="NN857" t="str">
            <v/>
          </cell>
          <cell r="QR857">
            <v>0</v>
          </cell>
          <cell r="QS857">
            <v>0</v>
          </cell>
        </row>
        <row r="858">
          <cell r="NH858">
            <v>0</v>
          </cell>
          <cell r="NN858" t="str">
            <v/>
          </cell>
          <cell r="QR858">
            <v>0</v>
          </cell>
          <cell r="QS858">
            <v>0</v>
          </cell>
        </row>
        <row r="859">
          <cell r="NH859">
            <v>0</v>
          </cell>
          <cell r="NN859" t="str">
            <v/>
          </cell>
          <cell r="QR859">
            <v>0</v>
          </cell>
          <cell r="QS859">
            <v>0</v>
          </cell>
        </row>
        <row r="860">
          <cell r="NH860">
            <v>0</v>
          </cell>
          <cell r="NN860" t="str">
            <v/>
          </cell>
          <cell r="QR860">
            <v>0</v>
          </cell>
          <cell r="QS860">
            <v>0</v>
          </cell>
        </row>
        <row r="861">
          <cell r="NH861">
            <v>0</v>
          </cell>
          <cell r="NN861" t="str">
            <v/>
          </cell>
          <cell r="QR861">
            <v>0</v>
          </cell>
          <cell r="QS861">
            <v>0</v>
          </cell>
        </row>
        <row r="862">
          <cell r="NH862">
            <v>0</v>
          </cell>
          <cell r="NN862" t="str">
            <v/>
          </cell>
          <cell r="QR862">
            <v>0</v>
          </cell>
          <cell r="QS862">
            <v>0</v>
          </cell>
        </row>
        <row r="863">
          <cell r="NH863">
            <v>0</v>
          </cell>
          <cell r="NN863" t="str">
            <v/>
          </cell>
          <cell r="QR863">
            <v>0</v>
          </cell>
          <cell r="QS863">
            <v>0</v>
          </cell>
        </row>
        <row r="864">
          <cell r="NH864">
            <v>0</v>
          </cell>
          <cell r="NN864" t="str">
            <v/>
          </cell>
          <cell r="QR864">
            <v>0</v>
          </cell>
          <cell r="QS864">
            <v>0</v>
          </cell>
        </row>
        <row r="865">
          <cell r="NH865">
            <v>0</v>
          </cell>
          <cell r="NN865" t="str">
            <v/>
          </cell>
          <cell r="QR865">
            <v>0</v>
          </cell>
          <cell r="QS865">
            <v>0</v>
          </cell>
        </row>
        <row r="866">
          <cell r="NH866">
            <v>0</v>
          </cell>
          <cell r="NN866" t="str">
            <v/>
          </cell>
          <cell r="QR866">
            <v>0</v>
          </cell>
          <cell r="QS866">
            <v>0</v>
          </cell>
        </row>
        <row r="867">
          <cell r="NH867">
            <v>0</v>
          </cell>
          <cell r="NN867" t="str">
            <v/>
          </cell>
          <cell r="QR867">
            <v>0</v>
          </cell>
          <cell r="QS867">
            <v>0</v>
          </cell>
        </row>
        <row r="868">
          <cell r="NH868">
            <v>0</v>
          </cell>
          <cell r="NN868" t="str">
            <v/>
          </cell>
          <cell r="QR868">
            <v>0</v>
          </cell>
          <cell r="QS868">
            <v>0</v>
          </cell>
        </row>
        <row r="869">
          <cell r="NH869">
            <v>0</v>
          </cell>
          <cell r="NN869" t="str">
            <v/>
          </cell>
          <cell r="QR869">
            <v>0</v>
          </cell>
          <cell r="QS869">
            <v>0</v>
          </cell>
        </row>
        <row r="870">
          <cell r="NH870">
            <v>0</v>
          </cell>
          <cell r="NN870" t="str">
            <v/>
          </cell>
          <cell r="QR870">
            <v>0</v>
          </cell>
          <cell r="QS870">
            <v>0</v>
          </cell>
        </row>
        <row r="871">
          <cell r="NH871">
            <v>0</v>
          </cell>
          <cell r="NN871" t="str">
            <v/>
          </cell>
          <cell r="QR871">
            <v>0</v>
          </cell>
          <cell r="QS871">
            <v>0</v>
          </cell>
        </row>
        <row r="872">
          <cell r="NH872">
            <v>0</v>
          </cell>
          <cell r="NN872" t="str">
            <v/>
          </cell>
          <cell r="QR872">
            <v>0</v>
          </cell>
          <cell r="QS872">
            <v>0</v>
          </cell>
        </row>
        <row r="873">
          <cell r="NH873">
            <v>0</v>
          </cell>
          <cell r="NN873" t="str">
            <v/>
          </cell>
          <cell r="QR873">
            <v>0</v>
          </cell>
          <cell r="QS873">
            <v>0</v>
          </cell>
        </row>
        <row r="874">
          <cell r="NH874">
            <v>0</v>
          </cell>
          <cell r="NN874" t="str">
            <v/>
          </cell>
          <cell r="QR874">
            <v>0</v>
          </cell>
          <cell r="QS874">
            <v>0</v>
          </cell>
        </row>
        <row r="875">
          <cell r="NH875">
            <v>0</v>
          </cell>
          <cell r="NN875" t="str">
            <v/>
          </cell>
          <cell r="QR875">
            <v>0</v>
          </cell>
          <cell r="QS875">
            <v>0</v>
          </cell>
        </row>
        <row r="876">
          <cell r="NH876">
            <v>0</v>
          </cell>
          <cell r="NN876" t="str">
            <v/>
          </cell>
          <cell r="QR876">
            <v>0</v>
          </cell>
          <cell r="QS876">
            <v>0</v>
          </cell>
        </row>
        <row r="877">
          <cell r="NH877">
            <v>0</v>
          </cell>
          <cell r="NN877" t="str">
            <v/>
          </cell>
          <cell r="QR877">
            <v>0</v>
          </cell>
          <cell r="QS877">
            <v>0</v>
          </cell>
        </row>
        <row r="878">
          <cell r="NH878">
            <v>0</v>
          </cell>
          <cell r="NN878" t="str">
            <v/>
          </cell>
          <cell r="QR878">
            <v>0</v>
          </cell>
          <cell r="QS878">
            <v>0</v>
          </cell>
        </row>
        <row r="879">
          <cell r="NH879">
            <v>0</v>
          </cell>
          <cell r="NN879" t="str">
            <v/>
          </cell>
          <cell r="QR879">
            <v>0</v>
          </cell>
          <cell r="QS879">
            <v>0</v>
          </cell>
        </row>
        <row r="880">
          <cell r="NH880">
            <v>0</v>
          </cell>
          <cell r="NN880" t="str">
            <v/>
          </cell>
          <cell r="QR880">
            <v>0</v>
          </cell>
          <cell r="QS880">
            <v>0</v>
          </cell>
        </row>
        <row r="881">
          <cell r="NH881">
            <v>0</v>
          </cell>
          <cell r="NN881" t="str">
            <v/>
          </cell>
          <cell r="QR881">
            <v>0</v>
          </cell>
          <cell r="QS881">
            <v>0</v>
          </cell>
        </row>
        <row r="882">
          <cell r="NH882">
            <v>0</v>
          </cell>
          <cell r="NN882" t="str">
            <v/>
          </cell>
          <cell r="QR882">
            <v>0</v>
          </cell>
          <cell r="QS882">
            <v>0</v>
          </cell>
        </row>
        <row r="883">
          <cell r="NH883">
            <v>0</v>
          </cell>
          <cell r="NN883" t="str">
            <v/>
          </cell>
          <cell r="QR883">
            <v>0</v>
          </cell>
          <cell r="QS883">
            <v>0</v>
          </cell>
        </row>
        <row r="884">
          <cell r="NH884">
            <v>0</v>
          </cell>
          <cell r="NN884" t="str">
            <v/>
          </cell>
          <cell r="QR884">
            <v>0</v>
          </cell>
          <cell r="QS884">
            <v>0</v>
          </cell>
        </row>
        <row r="885">
          <cell r="NH885">
            <v>0</v>
          </cell>
          <cell r="NN885" t="str">
            <v/>
          </cell>
          <cell r="QR885">
            <v>0</v>
          </cell>
          <cell r="QS885">
            <v>0</v>
          </cell>
        </row>
        <row r="886">
          <cell r="NH886">
            <v>0</v>
          </cell>
          <cell r="NN886" t="str">
            <v/>
          </cell>
          <cell r="QR886">
            <v>0</v>
          </cell>
          <cell r="QS886">
            <v>0</v>
          </cell>
        </row>
        <row r="887">
          <cell r="NH887">
            <v>0</v>
          </cell>
          <cell r="NN887" t="str">
            <v/>
          </cell>
          <cell r="QR887">
            <v>0</v>
          </cell>
          <cell r="QS887">
            <v>0</v>
          </cell>
        </row>
        <row r="888">
          <cell r="NH888">
            <v>0</v>
          </cell>
          <cell r="NN888" t="str">
            <v/>
          </cell>
          <cell r="QR888">
            <v>0</v>
          </cell>
          <cell r="QS888">
            <v>0</v>
          </cell>
        </row>
        <row r="889">
          <cell r="NH889">
            <v>0</v>
          </cell>
          <cell r="NN889" t="str">
            <v/>
          </cell>
          <cell r="QR889">
            <v>0</v>
          </cell>
          <cell r="QS889">
            <v>0</v>
          </cell>
        </row>
        <row r="890">
          <cell r="NH890">
            <v>0</v>
          </cell>
          <cell r="NN890" t="str">
            <v/>
          </cell>
          <cell r="QR890">
            <v>0</v>
          </cell>
          <cell r="QS890">
            <v>0</v>
          </cell>
        </row>
        <row r="891">
          <cell r="NH891">
            <v>0</v>
          </cell>
          <cell r="NN891" t="str">
            <v/>
          </cell>
          <cell r="QR891">
            <v>0</v>
          </cell>
          <cell r="QS891">
            <v>0</v>
          </cell>
        </row>
        <row r="892">
          <cell r="NH892">
            <v>0</v>
          </cell>
          <cell r="NN892" t="str">
            <v/>
          </cell>
          <cell r="QR892">
            <v>0</v>
          </cell>
          <cell r="QS892">
            <v>0</v>
          </cell>
        </row>
        <row r="893">
          <cell r="NH893">
            <v>0</v>
          </cell>
          <cell r="NN893" t="str">
            <v/>
          </cell>
          <cell r="QR893">
            <v>0</v>
          </cell>
          <cell r="QS893">
            <v>0</v>
          </cell>
        </row>
        <row r="894">
          <cell r="NH894">
            <v>0</v>
          </cell>
          <cell r="NN894" t="str">
            <v/>
          </cell>
          <cell r="QR894">
            <v>0</v>
          </cell>
          <cell r="QS894">
            <v>0</v>
          </cell>
        </row>
        <row r="895">
          <cell r="NH895">
            <v>0</v>
          </cell>
          <cell r="NN895" t="str">
            <v/>
          </cell>
          <cell r="QR895">
            <v>0</v>
          </cell>
          <cell r="QS895">
            <v>0</v>
          </cell>
        </row>
        <row r="896">
          <cell r="NH896">
            <v>0</v>
          </cell>
          <cell r="NN896" t="str">
            <v/>
          </cell>
          <cell r="QR896">
            <v>0</v>
          </cell>
          <cell r="QS896">
            <v>0</v>
          </cell>
        </row>
        <row r="897">
          <cell r="NH897">
            <v>0</v>
          </cell>
          <cell r="NN897" t="str">
            <v/>
          </cell>
          <cell r="QR897">
            <v>0</v>
          </cell>
          <cell r="QS897">
            <v>0</v>
          </cell>
        </row>
        <row r="898">
          <cell r="NH898">
            <v>0</v>
          </cell>
          <cell r="NN898" t="str">
            <v/>
          </cell>
          <cell r="QR898">
            <v>0</v>
          </cell>
          <cell r="QS898">
            <v>0</v>
          </cell>
        </row>
        <row r="899">
          <cell r="NH899">
            <v>0</v>
          </cell>
          <cell r="NN899" t="str">
            <v/>
          </cell>
          <cell r="QR899">
            <v>0</v>
          </cell>
          <cell r="QS899">
            <v>0</v>
          </cell>
        </row>
        <row r="900">
          <cell r="NH900">
            <v>0</v>
          </cell>
          <cell r="NN900" t="str">
            <v/>
          </cell>
          <cell r="QR900">
            <v>0</v>
          </cell>
          <cell r="QS900">
            <v>0</v>
          </cell>
        </row>
        <row r="901">
          <cell r="NH901">
            <v>0</v>
          </cell>
          <cell r="NN901" t="str">
            <v/>
          </cell>
          <cell r="QR901">
            <v>0</v>
          </cell>
          <cell r="QS901">
            <v>0</v>
          </cell>
        </row>
        <row r="902">
          <cell r="NH902">
            <v>0</v>
          </cell>
          <cell r="NN902" t="str">
            <v/>
          </cell>
          <cell r="QR902">
            <v>0</v>
          </cell>
          <cell r="QS902">
            <v>0</v>
          </cell>
        </row>
        <row r="903">
          <cell r="NH903">
            <v>0</v>
          </cell>
          <cell r="NN903" t="str">
            <v/>
          </cell>
          <cell r="QR903">
            <v>0</v>
          </cell>
          <cell r="QS903">
            <v>0</v>
          </cell>
        </row>
        <row r="904">
          <cell r="NH904">
            <v>0</v>
          </cell>
          <cell r="NN904" t="str">
            <v/>
          </cell>
          <cell r="QR904">
            <v>0</v>
          </cell>
          <cell r="QS904">
            <v>0</v>
          </cell>
        </row>
        <row r="905">
          <cell r="NH905">
            <v>0</v>
          </cell>
          <cell r="NN905" t="str">
            <v/>
          </cell>
          <cell r="QR905">
            <v>0</v>
          </cell>
          <cell r="QS905">
            <v>0</v>
          </cell>
        </row>
        <row r="906">
          <cell r="NH906">
            <v>0</v>
          </cell>
          <cell r="NN906" t="str">
            <v/>
          </cell>
          <cell r="QR906">
            <v>0</v>
          </cell>
          <cell r="QS906">
            <v>0</v>
          </cell>
        </row>
        <row r="907">
          <cell r="NH907">
            <v>0</v>
          </cell>
          <cell r="NN907" t="str">
            <v/>
          </cell>
          <cell r="QR907">
            <v>0</v>
          </cell>
          <cell r="QS907">
            <v>0</v>
          </cell>
        </row>
        <row r="908">
          <cell r="NH908">
            <v>0</v>
          </cell>
          <cell r="NN908" t="str">
            <v/>
          </cell>
          <cell r="QR908">
            <v>0</v>
          </cell>
          <cell r="QS908">
            <v>0</v>
          </cell>
        </row>
        <row r="909">
          <cell r="NH909">
            <v>0</v>
          </cell>
          <cell r="NN909" t="str">
            <v/>
          </cell>
          <cell r="QR909">
            <v>0</v>
          </cell>
          <cell r="QS909">
            <v>0</v>
          </cell>
        </row>
        <row r="910">
          <cell r="NH910">
            <v>0</v>
          </cell>
          <cell r="NN910" t="str">
            <v/>
          </cell>
          <cell r="QR910">
            <v>0</v>
          </cell>
          <cell r="QS910">
            <v>0</v>
          </cell>
        </row>
        <row r="911">
          <cell r="NH911">
            <v>0</v>
          </cell>
          <cell r="NN911" t="str">
            <v/>
          </cell>
          <cell r="QR911">
            <v>0</v>
          </cell>
          <cell r="QS911">
            <v>0</v>
          </cell>
        </row>
        <row r="912">
          <cell r="NH912">
            <v>0</v>
          </cell>
          <cell r="NN912" t="str">
            <v/>
          </cell>
          <cell r="QR912">
            <v>0</v>
          </cell>
          <cell r="QS912">
            <v>0</v>
          </cell>
        </row>
        <row r="913">
          <cell r="NH913">
            <v>0</v>
          </cell>
          <cell r="NN913" t="str">
            <v/>
          </cell>
          <cell r="QR913">
            <v>0</v>
          </cell>
          <cell r="QS913">
            <v>0</v>
          </cell>
        </row>
        <row r="914">
          <cell r="NH914">
            <v>0</v>
          </cell>
          <cell r="NN914" t="str">
            <v/>
          </cell>
          <cell r="QR914">
            <v>0</v>
          </cell>
          <cell r="QS914">
            <v>0</v>
          </cell>
        </row>
        <row r="915">
          <cell r="NH915">
            <v>0</v>
          </cell>
          <cell r="NN915" t="str">
            <v/>
          </cell>
          <cell r="QR915">
            <v>0</v>
          </cell>
          <cell r="QS915">
            <v>0</v>
          </cell>
        </row>
        <row r="916">
          <cell r="NH916">
            <v>0</v>
          </cell>
          <cell r="NN916" t="str">
            <v/>
          </cell>
          <cell r="QR916">
            <v>0</v>
          </cell>
          <cell r="QS916">
            <v>0</v>
          </cell>
        </row>
        <row r="917">
          <cell r="NH917">
            <v>0</v>
          </cell>
          <cell r="NN917" t="str">
            <v/>
          </cell>
          <cell r="QR917">
            <v>0</v>
          </cell>
          <cell r="QS917">
            <v>0</v>
          </cell>
        </row>
        <row r="918">
          <cell r="NH918">
            <v>0</v>
          </cell>
          <cell r="NN918" t="str">
            <v/>
          </cell>
          <cell r="QR918">
            <v>0</v>
          </cell>
          <cell r="QS918">
            <v>0</v>
          </cell>
        </row>
        <row r="919">
          <cell r="NH919">
            <v>0</v>
          </cell>
          <cell r="NN919" t="str">
            <v/>
          </cell>
          <cell r="QR919">
            <v>0</v>
          </cell>
          <cell r="QS919">
            <v>0</v>
          </cell>
        </row>
        <row r="920">
          <cell r="NH920">
            <v>0</v>
          </cell>
          <cell r="NN920" t="str">
            <v/>
          </cell>
          <cell r="QR920">
            <v>0</v>
          </cell>
          <cell r="QS920">
            <v>0</v>
          </cell>
        </row>
        <row r="921">
          <cell r="NH921">
            <v>0</v>
          </cell>
          <cell r="NN921" t="str">
            <v/>
          </cell>
          <cell r="QR921">
            <v>0</v>
          </cell>
          <cell r="QS921">
            <v>0</v>
          </cell>
        </row>
        <row r="922">
          <cell r="NH922">
            <v>0</v>
          </cell>
          <cell r="NN922" t="str">
            <v/>
          </cell>
          <cell r="QR922">
            <v>0</v>
          </cell>
          <cell r="QS922">
            <v>0</v>
          </cell>
        </row>
        <row r="923">
          <cell r="NH923">
            <v>0</v>
          </cell>
          <cell r="NN923" t="str">
            <v/>
          </cell>
          <cell r="QR923">
            <v>0</v>
          </cell>
          <cell r="QS923">
            <v>0</v>
          </cell>
        </row>
        <row r="924">
          <cell r="NH924">
            <v>0</v>
          </cell>
          <cell r="NN924" t="str">
            <v/>
          </cell>
          <cell r="QR924">
            <v>0</v>
          </cell>
          <cell r="QS924">
            <v>0</v>
          </cell>
        </row>
        <row r="925">
          <cell r="NH925">
            <v>0</v>
          </cell>
          <cell r="NN925" t="str">
            <v/>
          </cell>
          <cell r="QR925">
            <v>0</v>
          </cell>
          <cell r="QS925">
            <v>0</v>
          </cell>
        </row>
        <row r="926">
          <cell r="NH926">
            <v>0</v>
          </cell>
          <cell r="NN926" t="str">
            <v/>
          </cell>
          <cell r="QR926">
            <v>0</v>
          </cell>
          <cell r="QS926">
            <v>0</v>
          </cell>
        </row>
        <row r="927">
          <cell r="NH927">
            <v>0</v>
          </cell>
          <cell r="NN927" t="str">
            <v/>
          </cell>
          <cell r="QR927">
            <v>0</v>
          </cell>
          <cell r="QS927">
            <v>0</v>
          </cell>
        </row>
        <row r="928">
          <cell r="NH928">
            <v>0</v>
          </cell>
          <cell r="NN928" t="str">
            <v/>
          </cell>
          <cell r="QR928">
            <v>0</v>
          </cell>
          <cell r="QS928">
            <v>0</v>
          </cell>
        </row>
        <row r="929">
          <cell r="NH929">
            <v>0</v>
          </cell>
          <cell r="NN929" t="str">
            <v/>
          </cell>
          <cell r="QR929">
            <v>0</v>
          </cell>
          <cell r="QS929">
            <v>0</v>
          </cell>
        </row>
        <row r="930">
          <cell r="NH930">
            <v>0</v>
          </cell>
          <cell r="NN930" t="str">
            <v/>
          </cell>
          <cell r="QR930">
            <v>0</v>
          </cell>
          <cell r="QS930">
            <v>0</v>
          </cell>
        </row>
        <row r="931">
          <cell r="NH931">
            <v>0</v>
          </cell>
          <cell r="NN931" t="str">
            <v/>
          </cell>
          <cell r="QR931">
            <v>0</v>
          </cell>
          <cell r="QS931">
            <v>0</v>
          </cell>
        </row>
        <row r="932">
          <cell r="NH932">
            <v>0</v>
          </cell>
          <cell r="NN932" t="str">
            <v/>
          </cell>
          <cell r="QR932">
            <v>0</v>
          </cell>
          <cell r="QS932">
            <v>0</v>
          </cell>
        </row>
        <row r="933">
          <cell r="NH933">
            <v>0</v>
          </cell>
          <cell r="NN933" t="str">
            <v/>
          </cell>
          <cell r="QR933">
            <v>0</v>
          </cell>
          <cell r="QS933">
            <v>0</v>
          </cell>
        </row>
        <row r="934">
          <cell r="NH934">
            <v>0</v>
          </cell>
          <cell r="NN934" t="str">
            <v/>
          </cell>
          <cell r="QR934">
            <v>0</v>
          </cell>
          <cell r="QS934">
            <v>0</v>
          </cell>
        </row>
        <row r="935">
          <cell r="NH935">
            <v>0</v>
          </cell>
          <cell r="NN935" t="str">
            <v/>
          </cell>
          <cell r="QR935">
            <v>0</v>
          </cell>
          <cell r="QS935">
            <v>0</v>
          </cell>
        </row>
        <row r="936">
          <cell r="NH936">
            <v>0</v>
          </cell>
          <cell r="NN936" t="str">
            <v/>
          </cell>
          <cell r="QR936">
            <v>0</v>
          </cell>
          <cell r="QS936">
            <v>0</v>
          </cell>
        </row>
        <row r="937">
          <cell r="NH937">
            <v>0</v>
          </cell>
          <cell r="NN937" t="str">
            <v/>
          </cell>
          <cell r="QR937">
            <v>0</v>
          </cell>
          <cell r="QS937">
            <v>0</v>
          </cell>
        </row>
        <row r="938">
          <cell r="NH938">
            <v>0</v>
          </cell>
          <cell r="NN938" t="str">
            <v/>
          </cell>
          <cell r="QR938">
            <v>0</v>
          </cell>
          <cell r="QS938">
            <v>0</v>
          </cell>
        </row>
        <row r="939">
          <cell r="NH939">
            <v>0</v>
          </cell>
          <cell r="NN939" t="str">
            <v/>
          </cell>
          <cell r="QR939">
            <v>0</v>
          </cell>
          <cell r="QS939">
            <v>0</v>
          </cell>
        </row>
        <row r="940">
          <cell r="NH940">
            <v>0</v>
          </cell>
          <cell r="NN940" t="str">
            <v/>
          </cell>
          <cell r="QR940">
            <v>0</v>
          </cell>
          <cell r="QS940">
            <v>0</v>
          </cell>
        </row>
        <row r="941">
          <cell r="NH941">
            <v>0</v>
          </cell>
          <cell r="NN941" t="str">
            <v/>
          </cell>
          <cell r="QR941">
            <v>0</v>
          </cell>
          <cell r="QS941">
            <v>0</v>
          </cell>
        </row>
        <row r="942">
          <cell r="NH942">
            <v>0</v>
          </cell>
          <cell r="NN942" t="str">
            <v/>
          </cell>
          <cell r="QR942">
            <v>0</v>
          </cell>
          <cell r="QS942">
            <v>0</v>
          </cell>
        </row>
        <row r="943">
          <cell r="NH943">
            <v>0</v>
          </cell>
          <cell r="NN943" t="str">
            <v/>
          </cell>
          <cell r="QR943">
            <v>0</v>
          </cell>
          <cell r="QS943">
            <v>0</v>
          </cell>
        </row>
        <row r="944">
          <cell r="NH944">
            <v>0</v>
          </cell>
          <cell r="NN944" t="str">
            <v/>
          </cell>
          <cell r="QR944">
            <v>0</v>
          </cell>
          <cell r="QS944">
            <v>0</v>
          </cell>
        </row>
        <row r="945">
          <cell r="NH945">
            <v>0</v>
          </cell>
          <cell r="NN945" t="str">
            <v/>
          </cell>
          <cell r="QR945">
            <v>0</v>
          </cell>
          <cell r="QS945">
            <v>0</v>
          </cell>
        </row>
        <row r="946">
          <cell r="NH946">
            <v>0</v>
          </cell>
          <cell r="NN946" t="str">
            <v/>
          </cell>
          <cell r="QR946">
            <v>0</v>
          </cell>
          <cell r="QS946">
            <v>0</v>
          </cell>
        </row>
        <row r="947">
          <cell r="NH947">
            <v>0</v>
          </cell>
          <cell r="NN947" t="str">
            <v/>
          </cell>
          <cell r="QR947">
            <v>0</v>
          </cell>
          <cell r="QS947">
            <v>0</v>
          </cell>
        </row>
        <row r="948">
          <cell r="NH948">
            <v>0</v>
          </cell>
          <cell r="NN948" t="str">
            <v/>
          </cell>
          <cell r="QR948">
            <v>0</v>
          </cell>
          <cell r="QS948">
            <v>0</v>
          </cell>
        </row>
        <row r="949">
          <cell r="NH949">
            <v>0</v>
          </cell>
          <cell r="NN949" t="str">
            <v/>
          </cell>
          <cell r="QR949">
            <v>0</v>
          </cell>
          <cell r="QS949">
            <v>0</v>
          </cell>
        </row>
        <row r="950">
          <cell r="NH950">
            <v>0</v>
          </cell>
          <cell r="NN950" t="str">
            <v/>
          </cell>
          <cell r="QR950">
            <v>0</v>
          </cell>
          <cell r="QS950">
            <v>0</v>
          </cell>
        </row>
        <row r="951">
          <cell r="NH951">
            <v>0</v>
          </cell>
          <cell r="NN951" t="str">
            <v/>
          </cell>
          <cell r="QR951">
            <v>0</v>
          </cell>
          <cell r="QS951">
            <v>0</v>
          </cell>
        </row>
        <row r="952">
          <cell r="NH952">
            <v>0</v>
          </cell>
          <cell r="NN952" t="str">
            <v/>
          </cell>
          <cell r="QR952">
            <v>0</v>
          </cell>
          <cell r="QS952">
            <v>0</v>
          </cell>
        </row>
        <row r="953">
          <cell r="NH953">
            <v>0</v>
          </cell>
          <cell r="NN953" t="str">
            <v/>
          </cell>
          <cell r="QR953">
            <v>0</v>
          </cell>
          <cell r="QS953">
            <v>0</v>
          </cell>
        </row>
        <row r="954">
          <cell r="NH954">
            <v>0</v>
          </cell>
          <cell r="NN954" t="str">
            <v/>
          </cell>
          <cell r="QR954">
            <v>0</v>
          </cell>
          <cell r="QS954">
            <v>0</v>
          </cell>
        </row>
        <row r="955">
          <cell r="NH955">
            <v>0</v>
          </cell>
          <cell r="NN955" t="str">
            <v/>
          </cell>
          <cell r="QR955">
            <v>0</v>
          </cell>
          <cell r="QS955">
            <v>0</v>
          </cell>
        </row>
        <row r="956">
          <cell r="NH956">
            <v>0</v>
          </cell>
          <cell r="NN956" t="str">
            <v/>
          </cell>
          <cell r="QR956">
            <v>0</v>
          </cell>
          <cell r="QS956">
            <v>0</v>
          </cell>
        </row>
        <row r="957">
          <cell r="NH957">
            <v>0</v>
          </cell>
          <cell r="NN957" t="str">
            <v/>
          </cell>
          <cell r="QR957">
            <v>0</v>
          </cell>
          <cell r="QS957">
            <v>0</v>
          </cell>
        </row>
        <row r="958">
          <cell r="NH958">
            <v>0</v>
          </cell>
          <cell r="NN958" t="str">
            <v/>
          </cell>
          <cell r="QR958">
            <v>0</v>
          </cell>
          <cell r="QS958">
            <v>0</v>
          </cell>
        </row>
        <row r="959">
          <cell r="NH959">
            <v>0</v>
          </cell>
          <cell r="NN959" t="str">
            <v/>
          </cell>
          <cell r="QR959">
            <v>0</v>
          </cell>
          <cell r="QS959">
            <v>0</v>
          </cell>
        </row>
        <row r="960">
          <cell r="NH960">
            <v>0</v>
          </cell>
          <cell r="NN960" t="str">
            <v/>
          </cell>
          <cell r="QR960">
            <v>0</v>
          </cell>
          <cell r="QS960">
            <v>0</v>
          </cell>
        </row>
        <row r="961">
          <cell r="NH961">
            <v>0</v>
          </cell>
          <cell r="NN961" t="str">
            <v/>
          </cell>
          <cell r="QR961">
            <v>0</v>
          </cell>
          <cell r="QS961">
            <v>0</v>
          </cell>
        </row>
        <row r="962">
          <cell r="NH962">
            <v>0</v>
          </cell>
          <cell r="NN962" t="str">
            <v/>
          </cell>
          <cell r="QR962">
            <v>0</v>
          </cell>
          <cell r="QS962">
            <v>0</v>
          </cell>
        </row>
        <row r="963">
          <cell r="NH963">
            <v>0</v>
          </cell>
          <cell r="NN963" t="str">
            <v/>
          </cell>
          <cell r="QR963">
            <v>0</v>
          </cell>
          <cell r="QS963">
            <v>0</v>
          </cell>
        </row>
        <row r="964">
          <cell r="NH964">
            <v>0</v>
          </cell>
          <cell r="NN964" t="str">
            <v/>
          </cell>
          <cell r="QR964">
            <v>0</v>
          </cell>
          <cell r="QS964">
            <v>0</v>
          </cell>
        </row>
        <row r="965">
          <cell r="NH965">
            <v>0</v>
          </cell>
          <cell r="NN965" t="str">
            <v/>
          </cell>
          <cell r="QR965">
            <v>0</v>
          </cell>
          <cell r="QS965">
            <v>0</v>
          </cell>
        </row>
        <row r="966">
          <cell r="NH966">
            <v>0</v>
          </cell>
          <cell r="NN966" t="str">
            <v/>
          </cell>
          <cell r="QR966">
            <v>0</v>
          </cell>
          <cell r="QS966">
            <v>0</v>
          </cell>
        </row>
        <row r="967">
          <cell r="NH967">
            <v>0</v>
          </cell>
          <cell r="NN967" t="str">
            <v/>
          </cell>
          <cell r="QR967">
            <v>0</v>
          </cell>
          <cell r="QS967">
            <v>0</v>
          </cell>
        </row>
        <row r="968">
          <cell r="NH968">
            <v>0</v>
          </cell>
          <cell r="NN968" t="str">
            <v/>
          </cell>
          <cell r="QR968">
            <v>0</v>
          </cell>
          <cell r="QS968">
            <v>0</v>
          </cell>
        </row>
        <row r="969">
          <cell r="NH969">
            <v>0</v>
          </cell>
          <cell r="NN969" t="str">
            <v/>
          </cell>
          <cell r="QR969">
            <v>0</v>
          </cell>
          <cell r="QS969">
            <v>0</v>
          </cell>
        </row>
        <row r="970">
          <cell r="NH970">
            <v>0</v>
          </cell>
          <cell r="NN970" t="str">
            <v/>
          </cell>
          <cell r="QR970">
            <v>0</v>
          </cell>
          <cell r="QS970">
            <v>0</v>
          </cell>
        </row>
        <row r="971">
          <cell r="NH971">
            <v>0</v>
          </cell>
          <cell r="NN971" t="str">
            <v/>
          </cell>
          <cell r="QR971">
            <v>0</v>
          </cell>
          <cell r="QS971">
            <v>0</v>
          </cell>
        </row>
        <row r="972">
          <cell r="NH972">
            <v>0</v>
          </cell>
          <cell r="NN972" t="str">
            <v/>
          </cell>
          <cell r="QR972">
            <v>0</v>
          </cell>
          <cell r="QS972">
            <v>0</v>
          </cell>
        </row>
        <row r="973">
          <cell r="NH973">
            <v>0</v>
          </cell>
          <cell r="NN973" t="str">
            <v/>
          </cell>
          <cell r="QR973">
            <v>0</v>
          </cell>
          <cell r="QS973">
            <v>0</v>
          </cell>
        </row>
        <row r="974">
          <cell r="NH974">
            <v>0</v>
          </cell>
          <cell r="NN974" t="str">
            <v/>
          </cell>
          <cell r="QR974">
            <v>0</v>
          </cell>
          <cell r="QS974">
            <v>0</v>
          </cell>
        </row>
        <row r="975">
          <cell r="NH975">
            <v>0</v>
          </cell>
          <cell r="NN975" t="str">
            <v/>
          </cell>
          <cell r="QR975">
            <v>0</v>
          </cell>
          <cell r="QS975">
            <v>0</v>
          </cell>
        </row>
        <row r="976">
          <cell r="NH976">
            <v>0</v>
          </cell>
          <cell r="NN976" t="str">
            <v/>
          </cell>
          <cell r="QR976">
            <v>0</v>
          </cell>
          <cell r="QS976">
            <v>0</v>
          </cell>
        </row>
        <row r="977">
          <cell r="NH977">
            <v>0</v>
          </cell>
          <cell r="NN977" t="str">
            <v/>
          </cell>
          <cell r="QR977">
            <v>0</v>
          </cell>
          <cell r="QS977">
            <v>0</v>
          </cell>
        </row>
        <row r="978">
          <cell r="NH978">
            <v>0</v>
          </cell>
          <cell r="NN978" t="str">
            <v/>
          </cell>
          <cell r="QR978">
            <v>0</v>
          </cell>
          <cell r="QS978">
            <v>0</v>
          </cell>
        </row>
        <row r="979">
          <cell r="NH979">
            <v>0</v>
          </cell>
          <cell r="NN979" t="str">
            <v/>
          </cell>
          <cell r="QR979">
            <v>0</v>
          </cell>
          <cell r="QS979">
            <v>0</v>
          </cell>
        </row>
        <row r="980">
          <cell r="NH980">
            <v>0</v>
          </cell>
          <cell r="NN980" t="str">
            <v/>
          </cell>
          <cell r="QR980">
            <v>0</v>
          </cell>
          <cell r="QS980">
            <v>0</v>
          </cell>
        </row>
        <row r="981">
          <cell r="NH981">
            <v>0</v>
          </cell>
          <cell r="NN981" t="str">
            <v/>
          </cell>
          <cell r="QR981">
            <v>0</v>
          </cell>
          <cell r="QS981">
            <v>0</v>
          </cell>
        </row>
        <row r="982">
          <cell r="NH982">
            <v>0</v>
          </cell>
          <cell r="NN982" t="str">
            <v/>
          </cell>
          <cell r="QR982">
            <v>0</v>
          </cell>
          <cell r="QS982">
            <v>0</v>
          </cell>
        </row>
        <row r="983">
          <cell r="NH983">
            <v>0</v>
          </cell>
          <cell r="NN983" t="str">
            <v/>
          </cell>
          <cell r="QR983">
            <v>0</v>
          </cell>
          <cell r="QS983">
            <v>0</v>
          </cell>
        </row>
        <row r="984">
          <cell r="NH984">
            <v>0</v>
          </cell>
          <cell r="NN984" t="str">
            <v/>
          </cell>
          <cell r="QR984">
            <v>0</v>
          </cell>
          <cell r="QS984">
            <v>0</v>
          </cell>
        </row>
        <row r="985">
          <cell r="NH985">
            <v>0</v>
          </cell>
          <cell r="NN985" t="str">
            <v/>
          </cell>
          <cell r="QR985">
            <v>0</v>
          </cell>
          <cell r="QS985">
            <v>0</v>
          </cell>
        </row>
        <row r="986">
          <cell r="NH986">
            <v>0</v>
          </cell>
          <cell r="NN986" t="str">
            <v/>
          </cell>
          <cell r="QR986">
            <v>0</v>
          </cell>
          <cell r="QS986">
            <v>0</v>
          </cell>
        </row>
        <row r="987">
          <cell r="NH987">
            <v>0</v>
          </cell>
          <cell r="NN987" t="str">
            <v/>
          </cell>
          <cell r="QR987">
            <v>0</v>
          </cell>
          <cell r="QS987">
            <v>0</v>
          </cell>
        </row>
        <row r="988">
          <cell r="NH988">
            <v>0</v>
          </cell>
          <cell r="NN988" t="str">
            <v/>
          </cell>
          <cell r="QR988">
            <v>0</v>
          </cell>
          <cell r="QS988">
            <v>0</v>
          </cell>
        </row>
        <row r="989">
          <cell r="NH989">
            <v>0</v>
          </cell>
          <cell r="NN989" t="str">
            <v/>
          </cell>
          <cell r="QR989">
            <v>0</v>
          </cell>
          <cell r="QS989">
            <v>0</v>
          </cell>
        </row>
        <row r="990">
          <cell r="NH990">
            <v>0</v>
          </cell>
          <cell r="NN990" t="str">
            <v/>
          </cell>
          <cell r="QR990">
            <v>0</v>
          </cell>
          <cell r="QS990">
            <v>0</v>
          </cell>
        </row>
        <row r="991">
          <cell r="NH991">
            <v>0</v>
          </cell>
          <cell r="NN991" t="str">
            <v/>
          </cell>
          <cell r="QR991">
            <v>0</v>
          </cell>
          <cell r="QS991">
            <v>0</v>
          </cell>
        </row>
        <row r="992">
          <cell r="NH992">
            <v>0</v>
          </cell>
          <cell r="NN992" t="str">
            <v/>
          </cell>
          <cell r="QR992">
            <v>0</v>
          </cell>
          <cell r="QS992">
            <v>0</v>
          </cell>
        </row>
        <row r="993">
          <cell r="NH993">
            <v>0</v>
          </cell>
          <cell r="NN993" t="str">
            <v/>
          </cell>
          <cell r="QR993">
            <v>0</v>
          </cell>
          <cell r="QS993">
            <v>0</v>
          </cell>
        </row>
        <row r="994">
          <cell r="NH994">
            <v>0</v>
          </cell>
          <cell r="NN994" t="str">
            <v/>
          </cell>
          <cell r="QR994">
            <v>0</v>
          </cell>
          <cell r="QS994">
            <v>0</v>
          </cell>
        </row>
        <row r="995">
          <cell r="NH995">
            <v>0</v>
          </cell>
          <cell r="NN995" t="str">
            <v/>
          </cell>
          <cell r="QR995">
            <v>0</v>
          </cell>
          <cell r="QS995">
            <v>0</v>
          </cell>
        </row>
        <row r="996">
          <cell r="NH996">
            <v>0</v>
          </cell>
          <cell r="NN996" t="str">
            <v/>
          </cell>
          <cell r="QR996">
            <v>0</v>
          </cell>
          <cell r="QS996">
            <v>0</v>
          </cell>
        </row>
        <row r="997">
          <cell r="NH997">
            <v>0</v>
          </cell>
          <cell r="NN997" t="str">
            <v/>
          </cell>
          <cell r="QR997">
            <v>0</v>
          </cell>
          <cell r="QS997">
            <v>0</v>
          </cell>
        </row>
        <row r="998">
          <cell r="NH998">
            <v>0</v>
          </cell>
          <cell r="NN998" t="str">
            <v/>
          </cell>
          <cell r="QR998">
            <v>0</v>
          </cell>
          <cell r="QS998">
            <v>0</v>
          </cell>
        </row>
        <row r="999">
          <cell r="NH999">
            <v>0</v>
          </cell>
          <cell r="NN999" t="str">
            <v/>
          </cell>
          <cell r="QR999">
            <v>0</v>
          </cell>
          <cell r="QS999">
            <v>0</v>
          </cell>
        </row>
        <row r="1000">
          <cell r="NH1000">
            <v>0</v>
          </cell>
          <cell r="NN1000" t="str">
            <v/>
          </cell>
          <cell r="QR1000">
            <v>0</v>
          </cell>
          <cell r="QS1000">
            <v>0</v>
          </cell>
        </row>
        <row r="1001">
          <cell r="NH1001">
            <v>0</v>
          </cell>
          <cell r="NN1001" t="str">
            <v/>
          </cell>
          <cell r="QR1001">
            <v>0</v>
          </cell>
          <cell r="QS1001">
            <v>0</v>
          </cell>
        </row>
        <row r="1002">
          <cell r="NH1002">
            <v>0</v>
          </cell>
          <cell r="NN1002" t="str">
            <v/>
          </cell>
          <cell r="QR1002">
            <v>0</v>
          </cell>
          <cell r="QS1002">
            <v>0</v>
          </cell>
        </row>
        <row r="1003">
          <cell r="NH1003">
            <v>0</v>
          </cell>
          <cell r="NN1003" t="str">
            <v/>
          </cell>
          <cell r="QR1003">
            <v>0</v>
          </cell>
          <cell r="QS1003">
            <v>0</v>
          </cell>
        </row>
        <row r="1004">
          <cell r="NH1004">
            <v>0</v>
          </cell>
          <cell r="NN1004" t="str">
            <v/>
          </cell>
          <cell r="QR1004">
            <v>0</v>
          </cell>
          <cell r="QS1004">
            <v>0</v>
          </cell>
        </row>
        <row r="1005">
          <cell r="NH1005">
            <v>0</v>
          </cell>
          <cell r="NN1005" t="str">
            <v/>
          </cell>
          <cell r="QR1005">
            <v>0</v>
          </cell>
          <cell r="QS1005">
            <v>0</v>
          </cell>
        </row>
        <row r="1006">
          <cell r="NH1006">
            <v>0</v>
          </cell>
          <cell r="NN1006" t="str">
            <v/>
          </cell>
          <cell r="QR1006">
            <v>0</v>
          </cell>
          <cell r="QS1006">
            <v>0</v>
          </cell>
        </row>
        <row r="1007">
          <cell r="NH1007">
            <v>0</v>
          </cell>
          <cell r="NN1007" t="str">
            <v/>
          </cell>
          <cell r="QR1007">
            <v>0</v>
          </cell>
          <cell r="QS1007">
            <v>0</v>
          </cell>
        </row>
        <row r="1008">
          <cell r="NH1008">
            <v>0</v>
          </cell>
          <cell r="NN1008" t="str">
            <v/>
          </cell>
          <cell r="QR1008">
            <v>0</v>
          </cell>
          <cell r="QS1008">
            <v>0</v>
          </cell>
        </row>
        <row r="1009">
          <cell r="NH1009">
            <v>0</v>
          </cell>
          <cell r="NN1009" t="str">
            <v/>
          </cell>
          <cell r="QR1009">
            <v>0</v>
          </cell>
          <cell r="QS1009">
            <v>0</v>
          </cell>
        </row>
        <row r="1010">
          <cell r="NH1010">
            <v>0</v>
          </cell>
          <cell r="NN1010" t="str">
            <v/>
          </cell>
          <cell r="QR1010">
            <v>0</v>
          </cell>
          <cell r="QS1010">
            <v>0</v>
          </cell>
        </row>
        <row r="1011">
          <cell r="NH1011">
            <v>0</v>
          </cell>
          <cell r="NN1011" t="str">
            <v/>
          </cell>
          <cell r="QR1011">
            <v>0</v>
          </cell>
          <cell r="QS1011">
            <v>0</v>
          </cell>
        </row>
        <row r="1012">
          <cell r="NH1012">
            <v>0</v>
          </cell>
          <cell r="NN1012" t="str">
            <v/>
          </cell>
          <cell r="QR1012">
            <v>0</v>
          </cell>
          <cell r="QS1012">
            <v>0</v>
          </cell>
        </row>
        <row r="1013">
          <cell r="NH1013">
            <v>0</v>
          </cell>
          <cell r="NN1013" t="str">
            <v/>
          </cell>
          <cell r="QR1013">
            <v>0</v>
          </cell>
          <cell r="QS1013">
            <v>0</v>
          </cell>
        </row>
        <row r="1014">
          <cell r="NH1014">
            <v>0</v>
          </cell>
          <cell r="NN1014" t="str">
            <v/>
          </cell>
          <cell r="QR1014">
            <v>0</v>
          </cell>
          <cell r="QS1014">
            <v>0</v>
          </cell>
        </row>
        <row r="1015">
          <cell r="NH1015">
            <v>0</v>
          </cell>
          <cell r="NN1015" t="str">
            <v/>
          </cell>
          <cell r="QR1015">
            <v>0</v>
          </cell>
          <cell r="QS1015">
            <v>0</v>
          </cell>
        </row>
        <row r="1016">
          <cell r="NH1016">
            <v>0</v>
          </cell>
          <cell r="NN1016" t="str">
            <v/>
          </cell>
          <cell r="QR1016">
            <v>0</v>
          </cell>
          <cell r="QS1016">
            <v>0</v>
          </cell>
        </row>
        <row r="1017">
          <cell r="NH1017">
            <v>0</v>
          </cell>
          <cell r="NN1017" t="str">
            <v/>
          </cell>
          <cell r="QR1017">
            <v>0</v>
          </cell>
          <cell r="QS1017">
            <v>0</v>
          </cell>
        </row>
        <row r="1018">
          <cell r="NH1018">
            <v>0</v>
          </cell>
          <cell r="NN1018" t="str">
            <v/>
          </cell>
          <cell r="QR1018">
            <v>0</v>
          </cell>
          <cell r="QS1018">
            <v>0</v>
          </cell>
        </row>
        <row r="1019">
          <cell r="NH1019">
            <v>0</v>
          </cell>
          <cell r="NN1019" t="str">
            <v/>
          </cell>
          <cell r="QR1019">
            <v>0</v>
          </cell>
          <cell r="QS1019">
            <v>0</v>
          </cell>
        </row>
        <row r="1020">
          <cell r="NH1020">
            <v>0</v>
          </cell>
          <cell r="NN1020" t="str">
            <v/>
          </cell>
          <cell r="QR1020">
            <v>0</v>
          </cell>
          <cell r="QS1020">
            <v>0</v>
          </cell>
        </row>
        <row r="1021">
          <cell r="NH1021">
            <v>0</v>
          </cell>
          <cell r="NN1021" t="str">
            <v/>
          </cell>
          <cell r="QR1021">
            <v>0</v>
          </cell>
          <cell r="QS1021">
            <v>0</v>
          </cell>
        </row>
        <row r="1022">
          <cell r="NH1022">
            <v>0</v>
          </cell>
          <cell r="NN1022" t="str">
            <v/>
          </cell>
          <cell r="QR1022">
            <v>0</v>
          </cell>
          <cell r="QS1022">
            <v>0</v>
          </cell>
        </row>
        <row r="1023">
          <cell r="NH1023">
            <v>0</v>
          </cell>
          <cell r="NN1023" t="str">
            <v/>
          </cell>
          <cell r="QR1023">
            <v>0</v>
          </cell>
          <cell r="QS1023">
            <v>0</v>
          </cell>
        </row>
        <row r="1024">
          <cell r="NH1024">
            <v>0</v>
          </cell>
          <cell r="NN1024" t="str">
            <v/>
          </cell>
          <cell r="QR1024">
            <v>0</v>
          </cell>
          <cell r="QS1024">
            <v>0</v>
          </cell>
        </row>
        <row r="1025">
          <cell r="NH1025">
            <v>0</v>
          </cell>
          <cell r="NN1025" t="str">
            <v/>
          </cell>
          <cell r="QR1025">
            <v>0</v>
          </cell>
          <cell r="QS1025">
            <v>0</v>
          </cell>
        </row>
        <row r="1026">
          <cell r="NH1026">
            <v>0</v>
          </cell>
          <cell r="NN1026" t="str">
            <v/>
          </cell>
          <cell r="QR1026">
            <v>0</v>
          </cell>
          <cell r="QS1026">
            <v>0</v>
          </cell>
        </row>
        <row r="1027">
          <cell r="NH1027">
            <v>0</v>
          </cell>
          <cell r="NN1027" t="str">
            <v/>
          </cell>
          <cell r="QR1027">
            <v>0</v>
          </cell>
          <cell r="QS1027">
            <v>0</v>
          </cell>
        </row>
        <row r="1028">
          <cell r="NH1028">
            <v>0</v>
          </cell>
          <cell r="NN1028" t="str">
            <v/>
          </cell>
          <cell r="QR1028">
            <v>0</v>
          </cell>
          <cell r="QS1028">
            <v>0</v>
          </cell>
        </row>
        <row r="1029">
          <cell r="NH1029">
            <v>0</v>
          </cell>
          <cell r="NN1029" t="str">
            <v/>
          </cell>
          <cell r="QR1029">
            <v>0</v>
          </cell>
          <cell r="QS1029">
            <v>0</v>
          </cell>
        </row>
        <row r="1030">
          <cell r="NH1030">
            <v>0</v>
          </cell>
          <cell r="NN1030" t="str">
            <v/>
          </cell>
          <cell r="QR1030">
            <v>0</v>
          </cell>
          <cell r="QS1030">
            <v>0</v>
          </cell>
        </row>
        <row r="1031">
          <cell r="NH1031">
            <v>0</v>
          </cell>
          <cell r="NN1031" t="str">
            <v/>
          </cell>
          <cell r="QR1031">
            <v>0</v>
          </cell>
          <cell r="QS1031">
            <v>0</v>
          </cell>
        </row>
        <row r="1032">
          <cell r="NH1032">
            <v>0</v>
          </cell>
          <cell r="NN1032" t="str">
            <v/>
          </cell>
          <cell r="QR1032">
            <v>0</v>
          </cell>
          <cell r="QS1032">
            <v>0</v>
          </cell>
        </row>
        <row r="1033">
          <cell r="NH1033">
            <v>0</v>
          </cell>
          <cell r="NN1033" t="str">
            <v/>
          </cell>
          <cell r="QR1033">
            <v>0</v>
          </cell>
          <cell r="QS1033">
            <v>0</v>
          </cell>
        </row>
        <row r="1034">
          <cell r="NH1034">
            <v>0</v>
          </cell>
          <cell r="NN1034" t="str">
            <v/>
          </cell>
          <cell r="QR1034">
            <v>0</v>
          </cell>
          <cell r="QS1034">
            <v>0</v>
          </cell>
        </row>
        <row r="1035">
          <cell r="NH1035">
            <v>0</v>
          </cell>
          <cell r="NN1035" t="str">
            <v/>
          </cell>
          <cell r="QR1035">
            <v>0</v>
          </cell>
          <cell r="QS1035">
            <v>0</v>
          </cell>
        </row>
        <row r="1036">
          <cell r="NH1036">
            <v>0</v>
          </cell>
          <cell r="NN1036" t="str">
            <v/>
          </cell>
          <cell r="QR1036">
            <v>0</v>
          </cell>
          <cell r="QS1036">
            <v>0</v>
          </cell>
        </row>
        <row r="1037">
          <cell r="NH1037">
            <v>0</v>
          </cell>
          <cell r="NN1037" t="str">
            <v/>
          </cell>
          <cell r="QR1037">
            <v>0</v>
          </cell>
          <cell r="QS1037">
            <v>0</v>
          </cell>
        </row>
        <row r="1038">
          <cell r="NH1038">
            <v>0</v>
          </cell>
          <cell r="NN1038" t="str">
            <v/>
          </cell>
          <cell r="QR1038">
            <v>0</v>
          </cell>
          <cell r="QS1038">
            <v>0</v>
          </cell>
        </row>
        <row r="1039">
          <cell r="NH1039">
            <v>0</v>
          </cell>
          <cell r="NN1039" t="str">
            <v/>
          </cell>
          <cell r="QR1039">
            <v>0</v>
          </cell>
          <cell r="QS1039">
            <v>0</v>
          </cell>
        </row>
        <row r="1040">
          <cell r="NH1040">
            <v>0</v>
          </cell>
          <cell r="NN1040" t="str">
            <v/>
          </cell>
          <cell r="QR1040">
            <v>0</v>
          </cell>
          <cell r="QS1040">
            <v>0</v>
          </cell>
        </row>
        <row r="1041">
          <cell r="NH1041">
            <v>0</v>
          </cell>
          <cell r="QR1041">
            <v>0</v>
          </cell>
          <cell r="QS1041">
            <v>0</v>
          </cell>
        </row>
        <row r="1042">
          <cell r="NH1042">
            <v>0</v>
          </cell>
          <cell r="QR1042">
            <v>0</v>
          </cell>
          <cell r="QS1042">
            <v>0</v>
          </cell>
        </row>
      </sheetData>
      <sheetData sheetId="3" refreshError="1">
        <row r="4">
          <cell r="C4">
            <v>30</v>
          </cell>
          <cell r="D4" t="str">
            <v>Garçons</v>
          </cell>
          <cell r="E4">
            <v>140</v>
          </cell>
          <cell r="V4">
            <v>1</v>
          </cell>
        </row>
        <row r="5">
          <cell r="C5">
            <v>48</v>
          </cell>
          <cell r="D5" t="str">
            <v>Fille</v>
          </cell>
          <cell r="E5">
            <v>140</v>
          </cell>
          <cell r="V5">
            <v>1</v>
          </cell>
        </row>
        <row r="6">
          <cell r="C6">
            <v>24</v>
          </cell>
          <cell r="D6" t="str">
            <v>Fille</v>
          </cell>
          <cell r="E6">
            <v>152</v>
          </cell>
          <cell r="V6">
            <v>1</v>
          </cell>
        </row>
        <row r="7">
          <cell r="C7">
            <v>48</v>
          </cell>
          <cell r="D7" t="str">
            <v>Fille</v>
          </cell>
          <cell r="E7">
            <v>145</v>
          </cell>
          <cell r="V7">
            <v>1</v>
          </cell>
        </row>
        <row r="8">
          <cell r="C8">
            <v>12</v>
          </cell>
          <cell r="D8" t="str">
            <v>Fille</v>
          </cell>
          <cell r="E8">
            <v>150</v>
          </cell>
          <cell r="V8">
            <v>1</v>
          </cell>
        </row>
        <row r="9">
          <cell r="C9">
            <v>13</v>
          </cell>
          <cell r="D9" t="str">
            <v>Garçons</v>
          </cell>
          <cell r="E9">
            <v>132</v>
          </cell>
          <cell r="V9">
            <v>1</v>
          </cell>
        </row>
        <row r="10">
          <cell r="C10">
            <v>12</v>
          </cell>
          <cell r="D10" t="str">
            <v>Fille</v>
          </cell>
          <cell r="E10">
            <v>170</v>
          </cell>
          <cell r="V10">
            <v>1</v>
          </cell>
        </row>
        <row r="11">
          <cell r="C11">
            <v>48</v>
          </cell>
          <cell r="D11" t="str">
            <v>Garçons</v>
          </cell>
          <cell r="E11">
            <v>135</v>
          </cell>
          <cell r="V11">
            <v>1</v>
          </cell>
        </row>
        <row r="12">
          <cell r="C12">
            <v>12</v>
          </cell>
          <cell r="D12" t="str">
            <v>Garçons</v>
          </cell>
          <cell r="E12">
            <v>122</v>
          </cell>
          <cell r="V12">
            <v>1</v>
          </cell>
        </row>
        <row r="13">
          <cell r="C13">
            <v>48</v>
          </cell>
          <cell r="D13" t="str">
            <v>Garçons</v>
          </cell>
          <cell r="E13">
            <v>142</v>
          </cell>
          <cell r="V13">
            <v>1</v>
          </cell>
        </row>
        <row r="14">
          <cell r="C14">
            <v>55</v>
          </cell>
          <cell r="D14" t="str">
            <v>Fille</v>
          </cell>
          <cell r="E14">
            <v>150</v>
          </cell>
          <cell r="V14">
            <v>1</v>
          </cell>
        </row>
        <row r="15">
          <cell r="C15">
            <v>8</v>
          </cell>
          <cell r="D15" t="str">
            <v>Garçons</v>
          </cell>
          <cell r="E15">
            <v>140</v>
          </cell>
          <cell r="V15">
            <v>1</v>
          </cell>
        </row>
        <row r="16">
          <cell r="C16">
            <v>8</v>
          </cell>
          <cell r="D16" t="str">
            <v>Fille</v>
          </cell>
          <cell r="E16">
            <v>140</v>
          </cell>
          <cell r="V16">
            <v>1</v>
          </cell>
        </row>
        <row r="17">
          <cell r="C17">
            <v>12</v>
          </cell>
          <cell r="D17" t="str">
            <v>Fille</v>
          </cell>
          <cell r="E17">
            <v>154</v>
          </cell>
          <cell r="V17">
            <v>1</v>
          </cell>
        </row>
        <row r="18">
          <cell r="C18">
            <v>11</v>
          </cell>
          <cell r="D18" t="str">
            <v>Fille</v>
          </cell>
          <cell r="E18">
            <v>124</v>
          </cell>
          <cell r="V18">
            <v>1</v>
          </cell>
        </row>
        <row r="19">
          <cell r="C19">
            <v>8</v>
          </cell>
          <cell r="D19" t="str">
            <v>Garçons</v>
          </cell>
          <cell r="E19">
            <v>105</v>
          </cell>
          <cell r="V19">
            <v>1</v>
          </cell>
        </row>
        <row r="20">
          <cell r="C20">
            <v>14</v>
          </cell>
          <cell r="D20" t="str">
            <v>Garçons</v>
          </cell>
          <cell r="E20">
            <v>160</v>
          </cell>
          <cell r="V20">
            <v>1</v>
          </cell>
        </row>
        <row r="21">
          <cell r="C21">
            <v>18</v>
          </cell>
          <cell r="D21" t="str">
            <v>Garçons</v>
          </cell>
          <cell r="E21">
            <v>115</v>
          </cell>
          <cell r="V21">
            <v>1</v>
          </cell>
        </row>
        <row r="22">
          <cell r="C22">
            <v>42</v>
          </cell>
          <cell r="D22" t="str">
            <v>Fille</v>
          </cell>
          <cell r="E22">
            <v>116</v>
          </cell>
          <cell r="V22">
            <v>1</v>
          </cell>
        </row>
        <row r="23">
          <cell r="C23">
            <v>24</v>
          </cell>
          <cell r="D23" t="str">
            <v>Fille</v>
          </cell>
          <cell r="E23">
            <v>145</v>
          </cell>
          <cell r="V23">
            <v>1</v>
          </cell>
        </row>
        <row r="24">
          <cell r="C24">
            <v>48</v>
          </cell>
          <cell r="D24" t="str">
            <v>Fille</v>
          </cell>
          <cell r="E24">
            <v>150</v>
          </cell>
          <cell r="V24">
            <v>1</v>
          </cell>
        </row>
        <row r="25">
          <cell r="C25">
            <v>48</v>
          </cell>
          <cell r="D25" t="str">
            <v>Garçons</v>
          </cell>
          <cell r="E25">
            <v>155</v>
          </cell>
          <cell r="V25">
            <v>1</v>
          </cell>
        </row>
        <row r="26">
          <cell r="C26">
            <v>48</v>
          </cell>
          <cell r="D26" t="str">
            <v>Fille</v>
          </cell>
          <cell r="E26">
            <v>160</v>
          </cell>
          <cell r="V26">
            <v>1</v>
          </cell>
        </row>
        <row r="27">
          <cell r="C27">
            <v>36</v>
          </cell>
          <cell r="D27" t="str">
            <v>Fille</v>
          </cell>
          <cell r="E27">
            <v>140</v>
          </cell>
          <cell r="V27">
            <v>1</v>
          </cell>
        </row>
        <row r="28">
          <cell r="C28">
            <v>7</v>
          </cell>
          <cell r="D28" t="str">
            <v>Garçons</v>
          </cell>
          <cell r="E28">
            <v>129</v>
          </cell>
          <cell r="V28">
            <v>1</v>
          </cell>
        </row>
        <row r="29">
          <cell r="C29">
            <v>36</v>
          </cell>
          <cell r="D29" t="str">
            <v>Fille</v>
          </cell>
          <cell r="E29">
            <v>140</v>
          </cell>
          <cell r="V29">
            <v>1</v>
          </cell>
        </row>
        <row r="30">
          <cell r="C30">
            <v>15</v>
          </cell>
          <cell r="D30" t="str">
            <v>Garçons</v>
          </cell>
          <cell r="E30">
            <v>138</v>
          </cell>
          <cell r="V30">
            <v>1</v>
          </cell>
        </row>
        <row r="31">
          <cell r="C31">
            <v>36</v>
          </cell>
          <cell r="D31" t="str">
            <v>Fille</v>
          </cell>
          <cell r="E31">
            <v>143</v>
          </cell>
          <cell r="V31">
            <v>1</v>
          </cell>
        </row>
        <row r="32">
          <cell r="C32">
            <v>11</v>
          </cell>
          <cell r="D32" t="str">
            <v>Garçons</v>
          </cell>
          <cell r="E32">
            <v>135</v>
          </cell>
          <cell r="V32">
            <v>1</v>
          </cell>
        </row>
        <row r="33">
          <cell r="C33">
            <v>17</v>
          </cell>
          <cell r="D33" t="str">
            <v>Garçons</v>
          </cell>
          <cell r="E33">
            <v>155</v>
          </cell>
          <cell r="V33">
            <v>1</v>
          </cell>
        </row>
        <row r="34">
          <cell r="C34">
            <v>28</v>
          </cell>
          <cell r="D34" t="str">
            <v>Garçons</v>
          </cell>
          <cell r="E34">
            <v>159</v>
          </cell>
          <cell r="V34">
            <v>1</v>
          </cell>
        </row>
        <row r="35">
          <cell r="C35">
            <v>55</v>
          </cell>
          <cell r="D35" t="str">
            <v>Garçons</v>
          </cell>
          <cell r="E35">
            <v>158</v>
          </cell>
          <cell r="V35">
            <v>1</v>
          </cell>
        </row>
        <row r="36">
          <cell r="C36">
            <v>36</v>
          </cell>
          <cell r="D36" t="str">
            <v>Garçons</v>
          </cell>
          <cell r="E36">
            <v>160</v>
          </cell>
          <cell r="V36">
            <v>1</v>
          </cell>
        </row>
        <row r="37">
          <cell r="C37">
            <v>8</v>
          </cell>
          <cell r="D37" t="str">
            <v>Fille</v>
          </cell>
          <cell r="E37">
            <v>158</v>
          </cell>
          <cell r="V37">
            <v>1</v>
          </cell>
        </row>
        <row r="38">
          <cell r="C38">
            <v>12</v>
          </cell>
          <cell r="D38" t="str">
            <v>Garçons</v>
          </cell>
          <cell r="E38">
            <v>125</v>
          </cell>
          <cell r="V38">
            <v>1</v>
          </cell>
        </row>
        <row r="39">
          <cell r="C39">
            <v>36</v>
          </cell>
          <cell r="D39" t="str">
            <v>Fille</v>
          </cell>
          <cell r="E39">
            <v>105</v>
          </cell>
          <cell r="V39">
            <v>1</v>
          </cell>
        </row>
        <row r="40">
          <cell r="C40">
            <v>36</v>
          </cell>
          <cell r="D40" t="str">
            <v>Fille</v>
          </cell>
          <cell r="E40">
            <v>105</v>
          </cell>
          <cell r="V40">
            <v>1</v>
          </cell>
        </row>
        <row r="41">
          <cell r="C41">
            <v>24</v>
          </cell>
          <cell r="D41" t="str">
            <v>Fille</v>
          </cell>
          <cell r="E41">
            <v>112</v>
          </cell>
          <cell r="V41">
            <v>1</v>
          </cell>
        </row>
        <row r="42">
          <cell r="C42">
            <v>42</v>
          </cell>
          <cell r="D42" t="str">
            <v>Fille</v>
          </cell>
          <cell r="E42">
            <v>142</v>
          </cell>
          <cell r="V42">
            <v>1</v>
          </cell>
        </row>
        <row r="43">
          <cell r="C43">
            <v>52</v>
          </cell>
          <cell r="D43" t="str">
            <v>Garçons</v>
          </cell>
          <cell r="E43">
            <v>153</v>
          </cell>
          <cell r="V43">
            <v>1</v>
          </cell>
        </row>
        <row r="44">
          <cell r="C44">
            <v>24</v>
          </cell>
          <cell r="D44" t="str">
            <v>Garçons</v>
          </cell>
          <cell r="E44">
            <v>135</v>
          </cell>
          <cell r="V44">
            <v>1</v>
          </cell>
        </row>
        <row r="45">
          <cell r="C45">
            <v>42</v>
          </cell>
          <cell r="D45" t="str">
            <v>Garçons</v>
          </cell>
          <cell r="E45">
            <v>142</v>
          </cell>
          <cell r="V45">
            <v>1</v>
          </cell>
        </row>
        <row r="46">
          <cell r="C46">
            <v>36</v>
          </cell>
          <cell r="D46" t="str">
            <v>Fille</v>
          </cell>
          <cell r="E46">
            <v>123</v>
          </cell>
          <cell r="V46">
            <v>1</v>
          </cell>
        </row>
        <row r="47">
          <cell r="C47">
            <v>36</v>
          </cell>
          <cell r="D47" t="str">
            <v>Fille</v>
          </cell>
          <cell r="E47">
            <v>145</v>
          </cell>
          <cell r="V47">
            <v>1</v>
          </cell>
        </row>
        <row r="48">
          <cell r="C48">
            <v>36</v>
          </cell>
          <cell r="D48" t="str">
            <v>Garçons</v>
          </cell>
          <cell r="E48">
            <v>156</v>
          </cell>
          <cell r="V48">
            <v>1</v>
          </cell>
        </row>
        <row r="49">
          <cell r="C49">
            <v>58</v>
          </cell>
          <cell r="D49" t="str">
            <v>Garçons</v>
          </cell>
          <cell r="E49">
            <v>146</v>
          </cell>
          <cell r="V49">
            <v>1</v>
          </cell>
        </row>
        <row r="50">
          <cell r="C50">
            <v>36</v>
          </cell>
          <cell r="D50" t="str">
            <v>Garçons</v>
          </cell>
          <cell r="E50">
            <v>147</v>
          </cell>
          <cell r="V50">
            <v>1</v>
          </cell>
        </row>
        <row r="51">
          <cell r="C51">
            <v>58</v>
          </cell>
          <cell r="D51" t="str">
            <v>Garçons</v>
          </cell>
          <cell r="E51">
            <v>155</v>
          </cell>
          <cell r="V51">
            <v>1</v>
          </cell>
        </row>
        <row r="52">
          <cell r="C52">
            <v>24</v>
          </cell>
          <cell r="D52" t="str">
            <v>Garçons</v>
          </cell>
          <cell r="E52">
            <v>130</v>
          </cell>
          <cell r="V52">
            <v>1</v>
          </cell>
        </row>
        <row r="53">
          <cell r="C53">
            <v>30</v>
          </cell>
          <cell r="D53" t="str">
            <v>Fille</v>
          </cell>
          <cell r="E53">
            <v>123</v>
          </cell>
          <cell r="V53">
            <v>1</v>
          </cell>
        </row>
        <row r="54">
          <cell r="C54">
            <v>48</v>
          </cell>
          <cell r="D54" t="str">
            <v>Garçons</v>
          </cell>
          <cell r="E54">
            <v>138</v>
          </cell>
          <cell r="V54">
            <v>1</v>
          </cell>
        </row>
        <row r="55">
          <cell r="C55">
            <v>12</v>
          </cell>
          <cell r="D55" t="str">
            <v>Garçons</v>
          </cell>
          <cell r="E55">
            <v>142</v>
          </cell>
          <cell r="V55">
            <v>1</v>
          </cell>
        </row>
        <row r="56">
          <cell r="C56">
            <v>48</v>
          </cell>
          <cell r="D56" t="str">
            <v>Garçons</v>
          </cell>
          <cell r="E56">
            <v>139</v>
          </cell>
          <cell r="V56">
            <v>1</v>
          </cell>
        </row>
        <row r="57">
          <cell r="C57">
            <v>24</v>
          </cell>
          <cell r="D57" t="str">
            <v>Garçons</v>
          </cell>
          <cell r="E57">
            <v>138</v>
          </cell>
          <cell r="V57">
            <v>1</v>
          </cell>
        </row>
        <row r="58">
          <cell r="C58">
            <v>48</v>
          </cell>
          <cell r="D58" t="str">
            <v>Garçons</v>
          </cell>
          <cell r="E58">
            <v>146</v>
          </cell>
          <cell r="V58">
            <v>1</v>
          </cell>
        </row>
        <row r="59">
          <cell r="C59">
            <v>18</v>
          </cell>
          <cell r="D59" t="str">
            <v>Fille</v>
          </cell>
          <cell r="E59">
            <v>129</v>
          </cell>
          <cell r="V59">
            <v>1</v>
          </cell>
        </row>
        <row r="60">
          <cell r="C60">
            <v>40</v>
          </cell>
          <cell r="D60" t="str">
            <v>Garçons</v>
          </cell>
          <cell r="E60">
            <v>118</v>
          </cell>
          <cell r="V60">
            <v>1</v>
          </cell>
        </row>
        <row r="61">
          <cell r="C61">
            <v>15</v>
          </cell>
          <cell r="D61" t="str">
            <v>Garçons</v>
          </cell>
          <cell r="E61">
            <v>116</v>
          </cell>
          <cell r="V61">
            <v>1</v>
          </cell>
        </row>
        <row r="62">
          <cell r="C62">
            <v>30</v>
          </cell>
          <cell r="D62" t="str">
            <v>Fille</v>
          </cell>
          <cell r="E62">
            <v>123</v>
          </cell>
          <cell r="V62">
            <v>1</v>
          </cell>
        </row>
        <row r="63">
          <cell r="C63">
            <v>26</v>
          </cell>
          <cell r="D63" t="str">
            <v>Garçons</v>
          </cell>
          <cell r="E63">
            <v>137</v>
          </cell>
          <cell r="V63">
            <v>1</v>
          </cell>
        </row>
        <row r="64">
          <cell r="C64">
            <v>48</v>
          </cell>
          <cell r="D64" t="str">
            <v>Garçons</v>
          </cell>
          <cell r="E64">
            <v>142</v>
          </cell>
          <cell r="V64">
            <v>1</v>
          </cell>
        </row>
        <row r="65">
          <cell r="C65">
            <v>36</v>
          </cell>
          <cell r="D65" t="str">
            <v>Fille</v>
          </cell>
          <cell r="E65">
            <v>132</v>
          </cell>
          <cell r="V65">
            <v>1</v>
          </cell>
        </row>
        <row r="66">
          <cell r="C66">
            <v>46</v>
          </cell>
          <cell r="D66" t="str">
            <v>Fille</v>
          </cell>
          <cell r="E66">
            <v>152</v>
          </cell>
          <cell r="V66">
            <v>1</v>
          </cell>
        </row>
        <row r="67">
          <cell r="C67">
            <v>48</v>
          </cell>
          <cell r="D67" t="str">
            <v>Garçons</v>
          </cell>
          <cell r="E67">
            <v>134</v>
          </cell>
          <cell r="V67">
            <v>1</v>
          </cell>
        </row>
        <row r="68">
          <cell r="C68">
            <v>48</v>
          </cell>
          <cell r="D68" t="str">
            <v>Fille</v>
          </cell>
          <cell r="E68">
            <v>136</v>
          </cell>
          <cell r="V68">
            <v>1</v>
          </cell>
        </row>
        <row r="69">
          <cell r="C69">
            <v>11</v>
          </cell>
          <cell r="D69" t="str">
            <v>Fille</v>
          </cell>
          <cell r="E69">
            <v>126</v>
          </cell>
          <cell r="V69">
            <v>1</v>
          </cell>
        </row>
        <row r="70">
          <cell r="C70">
            <v>48</v>
          </cell>
          <cell r="D70" t="str">
            <v>Fille</v>
          </cell>
          <cell r="E70">
            <v>118</v>
          </cell>
          <cell r="V70">
            <v>1</v>
          </cell>
        </row>
        <row r="71">
          <cell r="C71">
            <v>18</v>
          </cell>
          <cell r="D71" t="str">
            <v>Garçons</v>
          </cell>
          <cell r="E71">
            <v>132</v>
          </cell>
          <cell r="V71">
            <v>1</v>
          </cell>
        </row>
        <row r="72">
          <cell r="C72">
            <v>36</v>
          </cell>
          <cell r="D72" t="str">
            <v>Fille</v>
          </cell>
          <cell r="E72">
            <v>142</v>
          </cell>
          <cell r="V72">
            <v>1</v>
          </cell>
        </row>
        <row r="73">
          <cell r="C73">
            <v>36</v>
          </cell>
          <cell r="D73" t="str">
            <v>Garçons</v>
          </cell>
          <cell r="E73">
            <v>145</v>
          </cell>
          <cell r="V73">
            <v>1</v>
          </cell>
        </row>
        <row r="74">
          <cell r="C74">
            <v>30</v>
          </cell>
          <cell r="D74" t="str">
            <v>Fille</v>
          </cell>
          <cell r="E74">
            <v>121</v>
          </cell>
          <cell r="V74">
            <v>1</v>
          </cell>
        </row>
        <row r="75">
          <cell r="C75">
            <v>48</v>
          </cell>
          <cell r="D75" t="str">
            <v>Garçons</v>
          </cell>
          <cell r="E75">
            <v>134</v>
          </cell>
          <cell r="V75">
            <v>1</v>
          </cell>
        </row>
        <row r="76">
          <cell r="C76">
            <v>8</v>
          </cell>
          <cell r="D76" t="str">
            <v>Fille</v>
          </cell>
          <cell r="E76">
            <v>134</v>
          </cell>
          <cell r="V76">
            <v>1</v>
          </cell>
        </row>
        <row r="77">
          <cell r="C77">
            <v>48</v>
          </cell>
          <cell r="D77" t="str">
            <v>Garçons</v>
          </cell>
          <cell r="E77">
            <v>128</v>
          </cell>
          <cell r="V77">
            <v>1</v>
          </cell>
        </row>
        <row r="78">
          <cell r="C78">
            <v>26</v>
          </cell>
          <cell r="D78" t="str">
            <v>Fille</v>
          </cell>
          <cell r="E78">
            <v>125</v>
          </cell>
          <cell r="V78">
            <v>1</v>
          </cell>
        </row>
        <row r="79">
          <cell r="C79">
            <v>24</v>
          </cell>
          <cell r="D79" t="str">
            <v>Fille</v>
          </cell>
          <cell r="E79">
            <v>142</v>
          </cell>
          <cell r="V79">
            <v>1</v>
          </cell>
        </row>
        <row r="80">
          <cell r="C80">
            <v>48</v>
          </cell>
          <cell r="D80" t="str">
            <v>Garçons</v>
          </cell>
          <cell r="E80">
            <v>160</v>
          </cell>
          <cell r="V80">
            <v>1</v>
          </cell>
        </row>
        <row r="81">
          <cell r="C81">
            <v>24</v>
          </cell>
          <cell r="D81" t="str">
            <v>Garçons</v>
          </cell>
          <cell r="E81">
            <v>127</v>
          </cell>
          <cell r="V81">
            <v>1</v>
          </cell>
        </row>
        <row r="82">
          <cell r="C82">
            <v>48</v>
          </cell>
          <cell r="D82" t="str">
            <v>Fille</v>
          </cell>
          <cell r="E82">
            <v>128</v>
          </cell>
          <cell r="V82">
            <v>1</v>
          </cell>
        </row>
        <row r="83">
          <cell r="C83">
            <v>25</v>
          </cell>
          <cell r="D83" t="str">
            <v>Fille</v>
          </cell>
          <cell r="E83">
            <v>125</v>
          </cell>
          <cell r="V83">
            <v>1</v>
          </cell>
        </row>
        <row r="84">
          <cell r="C84">
            <v>24</v>
          </cell>
          <cell r="D84" t="str">
            <v>Garçons</v>
          </cell>
          <cell r="E84">
            <v>145</v>
          </cell>
          <cell r="V84">
            <v>1</v>
          </cell>
        </row>
        <row r="85">
          <cell r="C85">
            <v>55</v>
          </cell>
          <cell r="D85" t="str">
            <v>Garçons</v>
          </cell>
          <cell r="E85">
            <v>167</v>
          </cell>
          <cell r="V85">
            <v>1</v>
          </cell>
        </row>
        <row r="86">
          <cell r="C86">
            <v>33</v>
          </cell>
          <cell r="D86" t="str">
            <v>Fille</v>
          </cell>
          <cell r="E86">
            <v>160</v>
          </cell>
          <cell r="V86">
            <v>1</v>
          </cell>
        </row>
        <row r="87">
          <cell r="C87">
            <v>24</v>
          </cell>
          <cell r="D87" t="str">
            <v>Fille</v>
          </cell>
          <cell r="E87">
            <v>132</v>
          </cell>
          <cell r="V87">
            <v>1</v>
          </cell>
        </row>
        <row r="88">
          <cell r="C88">
            <v>50</v>
          </cell>
          <cell r="D88" t="str">
            <v>Garçons</v>
          </cell>
          <cell r="E88">
            <v>170</v>
          </cell>
          <cell r="V88">
            <v>1</v>
          </cell>
        </row>
        <row r="89">
          <cell r="C89">
            <v>30</v>
          </cell>
          <cell r="D89" t="str">
            <v>Fille</v>
          </cell>
          <cell r="E89">
            <v>151</v>
          </cell>
          <cell r="V89">
            <v>1</v>
          </cell>
        </row>
        <row r="90">
          <cell r="C90">
            <v>8</v>
          </cell>
          <cell r="D90" t="str">
            <v>Fille</v>
          </cell>
          <cell r="E90">
            <v>130</v>
          </cell>
          <cell r="V90">
            <v>1</v>
          </cell>
        </row>
        <row r="91">
          <cell r="C91">
            <v>48</v>
          </cell>
          <cell r="D91" t="str">
            <v>Fille</v>
          </cell>
          <cell r="E91">
            <v>168</v>
          </cell>
          <cell r="V91">
            <v>1</v>
          </cell>
        </row>
        <row r="92">
          <cell r="C92">
            <v>24</v>
          </cell>
          <cell r="D92" t="str">
            <v>Garçons</v>
          </cell>
          <cell r="E92">
            <v>140</v>
          </cell>
          <cell r="V92">
            <v>1</v>
          </cell>
        </row>
        <row r="93">
          <cell r="C93">
            <v>48</v>
          </cell>
          <cell r="D93" t="str">
            <v>Garçons</v>
          </cell>
          <cell r="E93">
            <v>141</v>
          </cell>
          <cell r="V93">
            <v>1</v>
          </cell>
        </row>
        <row r="94">
          <cell r="C94">
            <v>22</v>
          </cell>
          <cell r="D94" t="str">
            <v>Garçons</v>
          </cell>
          <cell r="E94">
            <v>165</v>
          </cell>
          <cell r="V94">
            <v>1</v>
          </cell>
        </row>
        <row r="95">
          <cell r="C95">
            <v>15</v>
          </cell>
          <cell r="D95" t="str">
            <v>Garçons</v>
          </cell>
          <cell r="E95">
            <v>125</v>
          </cell>
          <cell r="V95">
            <v>1</v>
          </cell>
        </row>
        <row r="96">
          <cell r="C96">
            <v>48</v>
          </cell>
          <cell r="D96" t="str">
            <v>Fille</v>
          </cell>
          <cell r="E96">
            <v>170</v>
          </cell>
          <cell r="V96">
            <v>1</v>
          </cell>
        </row>
        <row r="97">
          <cell r="C97">
            <v>18</v>
          </cell>
          <cell r="D97" t="str">
            <v>Fille</v>
          </cell>
          <cell r="E97">
            <v>126</v>
          </cell>
          <cell r="V97">
            <v>1</v>
          </cell>
        </row>
        <row r="98">
          <cell r="C98">
            <v>30</v>
          </cell>
          <cell r="D98" t="str">
            <v>Fille</v>
          </cell>
          <cell r="E98">
            <v>131</v>
          </cell>
          <cell r="V98">
            <v>1</v>
          </cell>
        </row>
        <row r="99">
          <cell r="C99">
            <v>26</v>
          </cell>
          <cell r="D99" t="str">
            <v>Garçons</v>
          </cell>
          <cell r="E99">
            <v>128</v>
          </cell>
          <cell r="V99">
            <v>1</v>
          </cell>
        </row>
        <row r="100">
          <cell r="C100">
            <v>48</v>
          </cell>
          <cell r="D100" t="str">
            <v>Fille</v>
          </cell>
          <cell r="E100">
            <v>130</v>
          </cell>
          <cell r="V100">
            <v>1</v>
          </cell>
        </row>
        <row r="101">
          <cell r="C101">
            <v>24</v>
          </cell>
          <cell r="D101" t="str">
            <v>Garçons</v>
          </cell>
          <cell r="E101">
            <v>129</v>
          </cell>
          <cell r="V101">
            <v>1</v>
          </cell>
        </row>
        <row r="102">
          <cell r="C102">
            <v>24</v>
          </cell>
          <cell r="D102" t="str">
            <v>Fille</v>
          </cell>
          <cell r="E102">
            <v>125</v>
          </cell>
          <cell r="V102">
            <v>1</v>
          </cell>
        </row>
        <row r="103">
          <cell r="C103">
            <v>48</v>
          </cell>
          <cell r="D103" t="str">
            <v>Fille</v>
          </cell>
          <cell r="E103">
            <v>160</v>
          </cell>
          <cell r="V103">
            <v>1</v>
          </cell>
        </row>
        <row r="104">
          <cell r="C104">
            <v>26</v>
          </cell>
          <cell r="D104" t="str">
            <v>Garçons</v>
          </cell>
          <cell r="E104">
            <v>149</v>
          </cell>
          <cell r="V104">
            <v>1</v>
          </cell>
        </row>
        <row r="105">
          <cell r="C105">
            <v>9</v>
          </cell>
          <cell r="D105" t="str">
            <v>Garçons</v>
          </cell>
          <cell r="E105">
            <v>150</v>
          </cell>
          <cell r="V105">
            <v>1</v>
          </cell>
        </row>
        <row r="106">
          <cell r="C106">
            <v>36</v>
          </cell>
          <cell r="D106" t="str">
            <v>Garçons</v>
          </cell>
          <cell r="E106">
            <v>152</v>
          </cell>
          <cell r="V106">
            <v>1</v>
          </cell>
        </row>
        <row r="107">
          <cell r="C107">
            <v>48</v>
          </cell>
          <cell r="D107" t="str">
            <v>Garçons</v>
          </cell>
          <cell r="E107">
            <v>159</v>
          </cell>
          <cell r="V107">
            <v>1</v>
          </cell>
        </row>
        <row r="108">
          <cell r="C108">
            <v>36</v>
          </cell>
          <cell r="D108" t="str">
            <v>Fille</v>
          </cell>
          <cell r="E108">
            <v>170</v>
          </cell>
          <cell r="V108">
            <v>1</v>
          </cell>
        </row>
        <row r="109">
          <cell r="C109">
            <v>24</v>
          </cell>
          <cell r="D109" t="str">
            <v>Garçons</v>
          </cell>
          <cell r="E109">
            <v>140</v>
          </cell>
          <cell r="V109">
            <v>1</v>
          </cell>
        </row>
        <row r="110">
          <cell r="C110">
            <v>48</v>
          </cell>
          <cell r="D110" t="str">
            <v>Fille</v>
          </cell>
          <cell r="E110">
            <v>160</v>
          </cell>
          <cell r="V110">
            <v>1</v>
          </cell>
        </row>
        <row r="111">
          <cell r="C111">
            <v>12</v>
          </cell>
          <cell r="D111" t="str">
            <v>Garçons</v>
          </cell>
          <cell r="E111">
            <v>140</v>
          </cell>
          <cell r="V111">
            <v>1</v>
          </cell>
        </row>
        <row r="112">
          <cell r="C112">
            <v>36</v>
          </cell>
          <cell r="D112" t="str">
            <v>Garçons</v>
          </cell>
          <cell r="E112">
            <v>169</v>
          </cell>
          <cell r="V112">
            <v>1</v>
          </cell>
        </row>
        <row r="113">
          <cell r="C113">
            <v>36</v>
          </cell>
          <cell r="D113" t="str">
            <v>Fille</v>
          </cell>
          <cell r="E113">
            <v>120</v>
          </cell>
          <cell r="V113">
            <v>1</v>
          </cell>
        </row>
        <row r="114">
          <cell r="C114">
            <v>10</v>
          </cell>
          <cell r="D114" t="str">
            <v>Garçons</v>
          </cell>
          <cell r="E114">
            <v>110</v>
          </cell>
          <cell r="V114">
            <v>1</v>
          </cell>
        </row>
        <row r="115">
          <cell r="C115">
            <v>54</v>
          </cell>
          <cell r="D115" t="str">
            <v>Garçons</v>
          </cell>
          <cell r="E115">
            <v>165</v>
          </cell>
          <cell r="V115">
            <v>1</v>
          </cell>
        </row>
        <row r="116">
          <cell r="C116">
            <v>22</v>
          </cell>
          <cell r="D116" t="str">
            <v>Fille</v>
          </cell>
          <cell r="E116">
            <v>120</v>
          </cell>
          <cell r="V116">
            <v>1</v>
          </cell>
        </row>
        <row r="117">
          <cell r="C117">
            <v>9</v>
          </cell>
          <cell r="D117" t="str">
            <v>Garçons</v>
          </cell>
          <cell r="E117">
            <v>110</v>
          </cell>
          <cell r="V117">
            <v>1</v>
          </cell>
        </row>
        <row r="118">
          <cell r="C118">
            <v>18</v>
          </cell>
          <cell r="D118" t="str">
            <v>Garçons</v>
          </cell>
          <cell r="E118">
            <v>130</v>
          </cell>
          <cell r="V118">
            <v>1</v>
          </cell>
        </row>
        <row r="119">
          <cell r="C119">
            <v>36</v>
          </cell>
          <cell r="D119" t="str">
            <v>Fille</v>
          </cell>
          <cell r="E119">
            <v>178</v>
          </cell>
          <cell r="V119">
            <v>1</v>
          </cell>
        </row>
        <row r="120">
          <cell r="C120">
            <v>30</v>
          </cell>
          <cell r="D120" t="str">
            <v>Fille</v>
          </cell>
          <cell r="E120">
            <v>150</v>
          </cell>
          <cell r="V120">
            <v>1</v>
          </cell>
        </row>
        <row r="121">
          <cell r="C121">
            <v>36</v>
          </cell>
          <cell r="D121" t="str">
            <v>Fille</v>
          </cell>
          <cell r="E121">
            <v>120</v>
          </cell>
          <cell r="V121">
            <v>1</v>
          </cell>
        </row>
        <row r="122">
          <cell r="C122">
            <v>24</v>
          </cell>
          <cell r="D122" t="str">
            <v>Garçons</v>
          </cell>
          <cell r="E122">
            <v>130</v>
          </cell>
          <cell r="V122">
            <v>1</v>
          </cell>
        </row>
        <row r="123">
          <cell r="C123">
            <v>36</v>
          </cell>
          <cell r="D123" t="str">
            <v>Garçons</v>
          </cell>
          <cell r="E123">
            <v>147</v>
          </cell>
          <cell r="V123">
            <v>1</v>
          </cell>
        </row>
        <row r="124">
          <cell r="C124">
            <v>48</v>
          </cell>
          <cell r="D124" t="str">
            <v>Fille</v>
          </cell>
          <cell r="E124">
            <v>148</v>
          </cell>
          <cell r="V124">
            <v>1</v>
          </cell>
        </row>
        <row r="125">
          <cell r="C125">
            <v>36</v>
          </cell>
          <cell r="D125" t="str">
            <v>Garçons</v>
          </cell>
          <cell r="E125">
            <v>140</v>
          </cell>
          <cell r="V125">
            <v>1</v>
          </cell>
        </row>
        <row r="126">
          <cell r="C126">
            <v>48</v>
          </cell>
          <cell r="D126" t="str">
            <v>Fille</v>
          </cell>
          <cell r="E126">
            <v>130</v>
          </cell>
          <cell r="V126">
            <v>1</v>
          </cell>
        </row>
        <row r="127">
          <cell r="C127">
            <v>36</v>
          </cell>
          <cell r="D127" t="str">
            <v>Fille</v>
          </cell>
          <cell r="E127">
            <v>140</v>
          </cell>
          <cell r="V127">
            <v>1</v>
          </cell>
        </row>
        <row r="128">
          <cell r="C128">
            <v>48</v>
          </cell>
          <cell r="D128" t="str">
            <v>Garçons</v>
          </cell>
          <cell r="E128">
            <v>143</v>
          </cell>
          <cell r="V128">
            <v>1</v>
          </cell>
        </row>
        <row r="129">
          <cell r="C129">
            <v>18</v>
          </cell>
          <cell r="D129" t="str">
            <v>Fille</v>
          </cell>
          <cell r="E129">
            <v>130</v>
          </cell>
          <cell r="V129">
            <v>1</v>
          </cell>
        </row>
        <row r="130">
          <cell r="C130">
            <v>41</v>
          </cell>
          <cell r="D130" t="str">
            <v>Fille</v>
          </cell>
          <cell r="E130">
            <v>150</v>
          </cell>
          <cell r="V130">
            <v>1</v>
          </cell>
        </row>
        <row r="131">
          <cell r="C131">
            <v>24</v>
          </cell>
          <cell r="D131" t="str">
            <v>Garçons</v>
          </cell>
          <cell r="E131">
            <v>130</v>
          </cell>
          <cell r="V131">
            <v>1</v>
          </cell>
        </row>
        <row r="132">
          <cell r="C132">
            <v>30</v>
          </cell>
          <cell r="D132" t="str">
            <v>Fille</v>
          </cell>
          <cell r="E132">
            <v>129</v>
          </cell>
          <cell r="V132">
            <v>1</v>
          </cell>
        </row>
        <row r="133">
          <cell r="C133">
            <v>48</v>
          </cell>
          <cell r="D133" t="str">
            <v>Fille</v>
          </cell>
          <cell r="E133">
            <v>140</v>
          </cell>
          <cell r="V133">
            <v>1</v>
          </cell>
        </row>
        <row r="134">
          <cell r="C134">
            <v>52</v>
          </cell>
          <cell r="D134" t="str">
            <v>Garçons</v>
          </cell>
          <cell r="E134">
            <v>140</v>
          </cell>
          <cell r="V134">
            <v>1</v>
          </cell>
        </row>
        <row r="135">
          <cell r="C135">
            <v>36</v>
          </cell>
          <cell r="D135" t="str">
            <v>Garçons</v>
          </cell>
          <cell r="E135">
            <v>135</v>
          </cell>
          <cell r="V135">
            <v>1</v>
          </cell>
        </row>
        <row r="136">
          <cell r="C136">
            <v>55</v>
          </cell>
          <cell r="D136" t="str">
            <v>Garçons</v>
          </cell>
          <cell r="E136">
            <v>124</v>
          </cell>
          <cell r="V136">
            <v>1</v>
          </cell>
        </row>
        <row r="137">
          <cell r="C137">
            <v>12</v>
          </cell>
          <cell r="D137" t="str">
            <v>Garçons</v>
          </cell>
          <cell r="E137">
            <v>140</v>
          </cell>
          <cell r="V137">
            <v>1</v>
          </cell>
        </row>
        <row r="138">
          <cell r="C138">
            <v>24</v>
          </cell>
          <cell r="D138" t="str">
            <v>Garçons</v>
          </cell>
          <cell r="E138">
            <v>114</v>
          </cell>
          <cell r="V138">
            <v>1</v>
          </cell>
        </row>
        <row r="139">
          <cell r="C139">
            <v>26</v>
          </cell>
          <cell r="D139" t="str">
            <v>Garçons</v>
          </cell>
          <cell r="E139">
            <v>125</v>
          </cell>
          <cell r="V139">
            <v>1</v>
          </cell>
        </row>
        <row r="140">
          <cell r="C140">
            <v>24</v>
          </cell>
          <cell r="D140" t="str">
            <v>Garçons</v>
          </cell>
          <cell r="E140">
            <v>140</v>
          </cell>
          <cell r="V140">
            <v>1</v>
          </cell>
        </row>
        <row r="141">
          <cell r="C141">
            <v>24</v>
          </cell>
          <cell r="D141" t="str">
            <v>Garçons</v>
          </cell>
          <cell r="E141">
            <v>135</v>
          </cell>
          <cell r="V141">
            <v>1</v>
          </cell>
        </row>
        <row r="142">
          <cell r="C142">
            <v>13</v>
          </cell>
          <cell r="D142" t="str">
            <v>Garçons</v>
          </cell>
          <cell r="E142">
            <v>150</v>
          </cell>
          <cell r="V142">
            <v>1</v>
          </cell>
        </row>
        <row r="143">
          <cell r="C143">
            <v>12</v>
          </cell>
          <cell r="D143" t="str">
            <v>Fille</v>
          </cell>
          <cell r="E143">
            <v>113</v>
          </cell>
          <cell r="V143">
            <v>1</v>
          </cell>
        </row>
        <row r="144">
          <cell r="C144">
            <v>36</v>
          </cell>
          <cell r="D144" t="str">
            <v>Fille</v>
          </cell>
          <cell r="E144">
            <v>141</v>
          </cell>
          <cell r="V144">
            <v>1</v>
          </cell>
        </row>
        <row r="145">
          <cell r="C145">
            <v>36</v>
          </cell>
          <cell r="D145" t="str">
            <v>Fille</v>
          </cell>
          <cell r="E145">
            <v>141</v>
          </cell>
          <cell r="V145">
            <v>1</v>
          </cell>
        </row>
        <row r="146">
          <cell r="C146">
            <v>6</v>
          </cell>
          <cell r="D146" t="str">
            <v>Fille</v>
          </cell>
          <cell r="E146">
            <v>131</v>
          </cell>
          <cell r="V146">
            <v>1</v>
          </cell>
        </row>
        <row r="147">
          <cell r="C147">
            <v>6</v>
          </cell>
          <cell r="D147" t="str">
            <v>Fille</v>
          </cell>
          <cell r="E147">
            <v>140</v>
          </cell>
          <cell r="V147">
            <v>1</v>
          </cell>
        </row>
        <row r="148">
          <cell r="C148">
            <v>6</v>
          </cell>
          <cell r="D148" t="str">
            <v>Fille</v>
          </cell>
          <cell r="E148">
            <v>140</v>
          </cell>
          <cell r="V148">
            <v>1</v>
          </cell>
        </row>
        <row r="149">
          <cell r="C149">
            <v>6</v>
          </cell>
          <cell r="D149" t="str">
            <v>Garçons</v>
          </cell>
          <cell r="E149">
            <v>150</v>
          </cell>
          <cell r="V149">
            <v>1</v>
          </cell>
        </row>
        <row r="150">
          <cell r="C150">
            <v>6</v>
          </cell>
          <cell r="D150" t="str">
            <v>Fille</v>
          </cell>
          <cell r="E150">
            <v>150</v>
          </cell>
          <cell r="V150">
            <v>1</v>
          </cell>
        </row>
        <row r="151">
          <cell r="C151">
            <v>8</v>
          </cell>
          <cell r="D151" t="str">
            <v>Garçons</v>
          </cell>
          <cell r="E151">
            <v>123</v>
          </cell>
          <cell r="V151">
            <v>1</v>
          </cell>
        </row>
        <row r="152">
          <cell r="C152">
            <v>15</v>
          </cell>
          <cell r="D152" t="str">
            <v>Fille</v>
          </cell>
          <cell r="E152">
            <v>134</v>
          </cell>
          <cell r="V152">
            <v>1</v>
          </cell>
        </row>
        <row r="153">
          <cell r="C153">
            <v>20</v>
          </cell>
          <cell r="D153" t="str">
            <v>Garçons</v>
          </cell>
          <cell r="E153">
            <v>145</v>
          </cell>
          <cell r="V153">
            <v>1</v>
          </cell>
        </row>
        <row r="154">
          <cell r="C154">
            <v>6</v>
          </cell>
          <cell r="D154" t="str">
            <v>Garçons</v>
          </cell>
          <cell r="E154">
            <v>140</v>
          </cell>
          <cell r="V154">
            <v>1</v>
          </cell>
        </row>
        <row r="155">
          <cell r="C155">
            <v>6</v>
          </cell>
          <cell r="D155" t="str">
            <v>Garçons</v>
          </cell>
          <cell r="E155">
            <v>140</v>
          </cell>
          <cell r="V155">
            <v>1</v>
          </cell>
        </row>
        <row r="156">
          <cell r="C156">
            <v>24</v>
          </cell>
          <cell r="D156" t="str">
            <v>Garçons</v>
          </cell>
          <cell r="E156">
            <v>116</v>
          </cell>
          <cell r="V156">
            <v>1</v>
          </cell>
        </row>
        <row r="157">
          <cell r="C157">
            <v>42</v>
          </cell>
          <cell r="D157" t="str">
            <v>Garçons</v>
          </cell>
          <cell r="E157">
            <v>113</v>
          </cell>
          <cell r="V157">
            <v>1</v>
          </cell>
        </row>
        <row r="158">
          <cell r="C158">
            <v>48</v>
          </cell>
          <cell r="D158" t="str">
            <v>Fille</v>
          </cell>
          <cell r="E158">
            <v>117</v>
          </cell>
          <cell r="V158">
            <v>1</v>
          </cell>
        </row>
        <row r="159">
          <cell r="C159">
            <v>18</v>
          </cell>
          <cell r="D159" t="str">
            <v>Fille</v>
          </cell>
          <cell r="E159">
            <v>115</v>
          </cell>
          <cell r="V159">
            <v>1</v>
          </cell>
        </row>
        <row r="160">
          <cell r="C160">
            <v>42</v>
          </cell>
          <cell r="D160" t="str">
            <v>Fille</v>
          </cell>
          <cell r="E160">
            <v>114</v>
          </cell>
          <cell r="V160">
            <v>1</v>
          </cell>
        </row>
        <row r="161">
          <cell r="C161">
            <v>48</v>
          </cell>
          <cell r="D161" t="str">
            <v>Garçons</v>
          </cell>
          <cell r="E161">
            <v>115</v>
          </cell>
          <cell r="V161">
            <v>1</v>
          </cell>
        </row>
        <row r="162">
          <cell r="C162">
            <v>18</v>
          </cell>
          <cell r="D162" t="str">
            <v>Fille</v>
          </cell>
          <cell r="E162">
            <v>116</v>
          </cell>
          <cell r="V162">
            <v>1</v>
          </cell>
        </row>
        <row r="163">
          <cell r="C163">
            <v>42</v>
          </cell>
          <cell r="D163" t="str">
            <v>Garçons</v>
          </cell>
          <cell r="E163">
            <v>117</v>
          </cell>
          <cell r="V163">
            <v>1</v>
          </cell>
        </row>
        <row r="164">
          <cell r="C164">
            <v>48</v>
          </cell>
          <cell r="D164" t="str">
            <v>Fille</v>
          </cell>
          <cell r="E164">
            <v>117</v>
          </cell>
          <cell r="V164">
            <v>1</v>
          </cell>
        </row>
        <row r="165">
          <cell r="C165">
            <v>36</v>
          </cell>
          <cell r="D165" t="str">
            <v>Garçons</v>
          </cell>
          <cell r="E165">
            <v>116</v>
          </cell>
          <cell r="V165">
            <v>1</v>
          </cell>
        </row>
        <row r="166">
          <cell r="C166">
            <v>24</v>
          </cell>
          <cell r="D166" t="str">
            <v>Garçons</v>
          </cell>
          <cell r="E166">
            <v>114</v>
          </cell>
          <cell r="V166">
            <v>1</v>
          </cell>
        </row>
        <row r="167">
          <cell r="C167">
            <v>16</v>
          </cell>
          <cell r="D167" t="str">
            <v>Fille</v>
          </cell>
          <cell r="E167">
            <v>120</v>
          </cell>
          <cell r="V167">
            <v>1</v>
          </cell>
        </row>
        <row r="168">
          <cell r="C168">
            <v>11</v>
          </cell>
          <cell r="D168" t="str">
            <v>Garçons</v>
          </cell>
          <cell r="E168">
            <v>135</v>
          </cell>
          <cell r="V168">
            <v>1</v>
          </cell>
        </row>
        <row r="169">
          <cell r="C169">
            <v>11</v>
          </cell>
          <cell r="D169" t="str">
            <v>Garçons</v>
          </cell>
          <cell r="E169">
            <v>135</v>
          </cell>
          <cell r="V169">
            <v>1</v>
          </cell>
        </row>
        <row r="170">
          <cell r="C170">
            <v>10</v>
          </cell>
          <cell r="D170" t="str">
            <v>Garçons</v>
          </cell>
          <cell r="E170">
            <v>160</v>
          </cell>
          <cell r="V170">
            <v>1</v>
          </cell>
        </row>
        <row r="171">
          <cell r="C171">
            <v>14</v>
          </cell>
          <cell r="D171" t="str">
            <v>Fille</v>
          </cell>
          <cell r="E171">
            <v>155</v>
          </cell>
          <cell r="V171">
            <v>1</v>
          </cell>
        </row>
        <row r="172">
          <cell r="C172">
            <v>12</v>
          </cell>
          <cell r="D172" t="str">
            <v>Fille</v>
          </cell>
          <cell r="E172">
            <v>155</v>
          </cell>
          <cell r="V172">
            <v>1</v>
          </cell>
        </row>
        <row r="173">
          <cell r="C173">
            <v>16</v>
          </cell>
          <cell r="D173" t="str">
            <v>Garçons</v>
          </cell>
          <cell r="E173">
            <v>160</v>
          </cell>
          <cell r="V173">
            <v>1</v>
          </cell>
        </row>
        <row r="174">
          <cell r="C174">
            <v>16</v>
          </cell>
          <cell r="D174" t="str">
            <v>Fille</v>
          </cell>
          <cell r="E174">
            <v>160</v>
          </cell>
          <cell r="V174">
            <v>1</v>
          </cell>
        </row>
        <row r="175">
          <cell r="C175">
            <v>13</v>
          </cell>
          <cell r="D175" t="str">
            <v>Garçons</v>
          </cell>
          <cell r="E175">
            <v>141</v>
          </cell>
          <cell r="V175">
            <v>1</v>
          </cell>
        </row>
        <row r="176">
          <cell r="C176">
            <v>13</v>
          </cell>
          <cell r="D176" t="str">
            <v>Garçons</v>
          </cell>
          <cell r="E176">
            <v>141</v>
          </cell>
          <cell r="V176">
            <v>1</v>
          </cell>
        </row>
        <row r="177">
          <cell r="C177">
            <v>12</v>
          </cell>
          <cell r="D177" t="str">
            <v>Fille</v>
          </cell>
          <cell r="E177">
            <v>130</v>
          </cell>
          <cell r="V177">
            <v>1</v>
          </cell>
        </row>
        <row r="178">
          <cell r="C178">
            <v>14</v>
          </cell>
          <cell r="D178" t="str">
            <v>Fille</v>
          </cell>
          <cell r="E178">
            <v>142</v>
          </cell>
          <cell r="V178">
            <v>1</v>
          </cell>
        </row>
        <row r="179">
          <cell r="C179">
            <v>16</v>
          </cell>
          <cell r="D179" t="str">
            <v>Fille</v>
          </cell>
          <cell r="E179">
            <v>131</v>
          </cell>
          <cell r="V179">
            <v>1</v>
          </cell>
        </row>
        <row r="180">
          <cell r="C180">
            <v>17</v>
          </cell>
          <cell r="D180" t="str">
            <v>Fille</v>
          </cell>
          <cell r="E180">
            <v>171</v>
          </cell>
          <cell r="V180">
            <v>1</v>
          </cell>
        </row>
        <row r="181">
          <cell r="C181">
            <v>24</v>
          </cell>
          <cell r="D181" t="str">
            <v>Fille</v>
          </cell>
          <cell r="E181">
            <v>140</v>
          </cell>
          <cell r="V181">
            <v>1</v>
          </cell>
        </row>
        <row r="182">
          <cell r="C182">
            <v>48</v>
          </cell>
          <cell r="D182" t="str">
            <v>Garçons</v>
          </cell>
          <cell r="E182">
            <v>120</v>
          </cell>
          <cell r="V182">
            <v>1</v>
          </cell>
        </row>
        <row r="183">
          <cell r="C183">
            <v>24</v>
          </cell>
          <cell r="D183" t="str">
            <v>Garçons</v>
          </cell>
          <cell r="E183">
            <v>160</v>
          </cell>
          <cell r="V183">
            <v>1</v>
          </cell>
        </row>
        <row r="184">
          <cell r="C184">
            <v>8</v>
          </cell>
          <cell r="D184" t="str">
            <v>Garçons</v>
          </cell>
          <cell r="E184">
            <v>140</v>
          </cell>
          <cell r="V184">
            <v>1</v>
          </cell>
        </row>
        <row r="185">
          <cell r="C185">
            <v>24</v>
          </cell>
          <cell r="D185" t="str">
            <v>Fille</v>
          </cell>
          <cell r="E185">
            <v>130</v>
          </cell>
          <cell r="V185">
            <v>1</v>
          </cell>
        </row>
        <row r="186">
          <cell r="C186">
            <v>37</v>
          </cell>
          <cell r="D186" t="str">
            <v>Fille</v>
          </cell>
          <cell r="E186">
            <v>155</v>
          </cell>
          <cell r="V186">
            <v>1</v>
          </cell>
        </row>
        <row r="187">
          <cell r="C187">
            <v>6</v>
          </cell>
          <cell r="D187" t="str">
            <v>Fille</v>
          </cell>
          <cell r="E187">
            <v>106</v>
          </cell>
          <cell r="V187">
            <v>1</v>
          </cell>
        </row>
        <row r="188">
          <cell r="C188">
            <v>24</v>
          </cell>
          <cell r="D188" t="str">
            <v>Fille</v>
          </cell>
          <cell r="E188">
            <v>116</v>
          </cell>
          <cell r="V188">
            <v>1</v>
          </cell>
        </row>
        <row r="189">
          <cell r="C189">
            <v>24</v>
          </cell>
          <cell r="D189" t="str">
            <v>Garçons</v>
          </cell>
          <cell r="E189">
            <v>131</v>
          </cell>
          <cell r="V189">
            <v>1</v>
          </cell>
        </row>
        <row r="190">
          <cell r="C190">
            <v>23</v>
          </cell>
          <cell r="D190" t="str">
            <v>Fille</v>
          </cell>
          <cell r="E190">
            <v>128</v>
          </cell>
          <cell r="V190">
            <v>1</v>
          </cell>
        </row>
        <row r="191">
          <cell r="C191">
            <v>14</v>
          </cell>
          <cell r="D191" t="str">
            <v>Garçons</v>
          </cell>
          <cell r="E191">
            <v>122</v>
          </cell>
          <cell r="V191">
            <v>1</v>
          </cell>
        </row>
        <row r="192">
          <cell r="C192">
            <v>41</v>
          </cell>
          <cell r="D192" t="str">
            <v>Fille</v>
          </cell>
          <cell r="E192">
            <v>135</v>
          </cell>
          <cell r="V192">
            <v>1</v>
          </cell>
        </row>
        <row r="193">
          <cell r="C193">
            <v>16</v>
          </cell>
          <cell r="D193" t="str">
            <v>Garçons</v>
          </cell>
          <cell r="E193">
            <v>120</v>
          </cell>
          <cell r="V193">
            <v>1</v>
          </cell>
        </row>
        <row r="194">
          <cell r="C194">
            <v>36</v>
          </cell>
          <cell r="D194" t="str">
            <v>Garçons</v>
          </cell>
          <cell r="E194">
            <v>138</v>
          </cell>
          <cell r="V194">
            <v>1</v>
          </cell>
        </row>
        <row r="195">
          <cell r="C195">
            <v>48</v>
          </cell>
          <cell r="D195" t="str">
            <v>Garçons</v>
          </cell>
          <cell r="E195">
            <v>134</v>
          </cell>
          <cell r="V195">
            <v>1</v>
          </cell>
        </row>
        <row r="196">
          <cell r="C196">
            <v>36</v>
          </cell>
          <cell r="D196" t="str">
            <v>Garçons</v>
          </cell>
          <cell r="E196">
            <v>147</v>
          </cell>
          <cell r="V196">
            <v>1</v>
          </cell>
        </row>
        <row r="197">
          <cell r="C197">
            <v>8</v>
          </cell>
          <cell r="D197" t="str">
            <v>Fille</v>
          </cell>
          <cell r="E197">
            <v>173</v>
          </cell>
          <cell r="V197">
            <v>1</v>
          </cell>
        </row>
        <row r="198">
          <cell r="C198">
            <v>44</v>
          </cell>
          <cell r="D198" t="str">
            <v>Garçons</v>
          </cell>
          <cell r="E198">
            <v>159</v>
          </cell>
          <cell r="V198">
            <v>1</v>
          </cell>
        </row>
        <row r="199">
          <cell r="C199">
            <v>18</v>
          </cell>
          <cell r="D199" t="str">
            <v>Garçons</v>
          </cell>
          <cell r="E199">
            <v>142</v>
          </cell>
          <cell r="V199">
            <v>1</v>
          </cell>
        </row>
        <row r="200">
          <cell r="V200">
            <v>0</v>
          </cell>
        </row>
        <row r="201">
          <cell r="V201">
            <v>0</v>
          </cell>
        </row>
        <row r="202">
          <cell r="V202">
            <v>0</v>
          </cell>
        </row>
        <row r="203">
          <cell r="V203">
            <v>0</v>
          </cell>
        </row>
        <row r="204">
          <cell r="V204">
            <v>0</v>
          </cell>
        </row>
        <row r="205">
          <cell r="V205">
            <v>0</v>
          </cell>
        </row>
        <row r="206">
          <cell r="V206">
            <v>0</v>
          </cell>
        </row>
        <row r="207">
          <cell r="V207">
            <v>0</v>
          </cell>
        </row>
        <row r="208">
          <cell r="V208">
            <v>0</v>
          </cell>
        </row>
        <row r="209">
          <cell r="V209">
            <v>0</v>
          </cell>
        </row>
        <row r="210">
          <cell r="V210">
            <v>0</v>
          </cell>
        </row>
        <row r="211">
          <cell r="V211">
            <v>0</v>
          </cell>
        </row>
        <row r="212">
          <cell r="V212">
            <v>0</v>
          </cell>
        </row>
        <row r="213">
          <cell r="V213">
            <v>0</v>
          </cell>
        </row>
        <row r="214">
          <cell r="V214">
            <v>0</v>
          </cell>
        </row>
        <row r="215">
          <cell r="V215">
            <v>0</v>
          </cell>
        </row>
        <row r="216">
          <cell r="V216">
            <v>0</v>
          </cell>
        </row>
        <row r="217">
          <cell r="V217">
            <v>0</v>
          </cell>
        </row>
        <row r="218">
          <cell r="V218">
            <v>0</v>
          </cell>
        </row>
        <row r="219">
          <cell r="V219">
            <v>0</v>
          </cell>
        </row>
        <row r="220">
          <cell r="V220">
            <v>0</v>
          </cell>
        </row>
        <row r="221">
          <cell r="V221">
            <v>0</v>
          </cell>
        </row>
        <row r="222">
          <cell r="V222">
            <v>0</v>
          </cell>
        </row>
        <row r="223">
          <cell r="V223">
            <v>0</v>
          </cell>
        </row>
        <row r="224">
          <cell r="V224">
            <v>0</v>
          </cell>
        </row>
        <row r="225">
          <cell r="V225">
            <v>0</v>
          </cell>
        </row>
        <row r="226">
          <cell r="V226">
            <v>0</v>
          </cell>
        </row>
        <row r="227">
          <cell r="V227">
            <v>0</v>
          </cell>
        </row>
        <row r="228">
          <cell r="V228">
            <v>0</v>
          </cell>
        </row>
        <row r="229">
          <cell r="V229">
            <v>0</v>
          </cell>
        </row>
        <row r="230">
          <cell r="V230">
            <v>0</v>
          </cell>
        </row>
        <row r="231">
          <cell r="V231">
            <v>0</v>
          </cell>
        </row>
        <row r="232">
          <cell r="V232">
            <v>0</v>
          </cell>
        </row>
        <row r="233">
          <cell r="V233">
            <v>0</v>
          </cell>
        </row>
        <row r="234">
          <cell r="V234">
            <v>0</v>
          </cell>
        </row>
        <row r="235">
          <cell r="V235">
            <v>0</v>
          </cell>
        </row>
        <row r="236">
          <cell r="V236">
            <v>0</v>
          </cell>
        </row>
        <row r="237">
          <cell r="V237">
            <v>0</v>
          </cell>
        </row>
        <row r="238">
          <cell r="V238">
            <v>0</v>
          </cell>
        </row>
        <row r="239">
          <cell r="V239">
            <v>0</v>
          </cell>
        </row>
        <row r="240">
          <cell r="V240">
            <v>0</v>
          </cell>
        </row>
        <row r="241">
          <cell r="V241">
            <v>0</v>
          </cell>
        </row>
        <row r="242">
          <cell r="V242">
            <v>0</v>
          </cell>
        </row>
        <row r="243">
          <cell r="V243">
            <v>0</v>
          </cell>
        </row>
        <row r="244">
          <cell r="V244">
            <v>0</v>
          </cell>
        </row>
        <row r="245">
          <cell r="V245">
            <v>0</v>
          </cell>
        </row>
        <row r="246">
          <cell r="V246">
            <v>0</v>
          </cell>
        </row>
        <row r="247">
          <cell r="V247">
            <v>0</v>
          </cell>
        </row>
        <row r="248">
          <cell r="V248">
            <v>0</v>
          </cell>
        </row>
        <row r="249">
          <cell r="V249">
            <v>0</v>
          </cell>
        </row>
        <row r="250">
          <cell r="V250">
            <v>0</v>
          </cell>
        </row>
        <row r="251">
          <cell r="V251">
            <v>0</v>
          </cell>
        </row>
        <row r="252">
          <cell r="V252">
            <v>0</v>
          </cell>
        </row>
        <row r="253">
          <cell r="V253">
            <v>0</v>
          </cell>
        </row>
        <row r="254">
          <cell r="V254">
            <v>0</v>
          </cell>
        </row>
        <row r="255">
          <cell r="V255">
            <v>0</v>
          </cell>
        </row>
        <row r="256">
          <cell r="V256">
            <v>0</v>
          </cell>
        </row>
        <row r="257">
          <cell r="V257">
            <v>0</v>
          </cell>
        </row>
        <row r="258">
          <cell r="V258">
            <v>0</v>
          </cell>
        </row>
        <row r="259">
          <cell r="V259">
            <v>0</v>
          </cell>
        </row>
        <row r="260">
          <cell r="V260">
            <v>0</v>
          </cell>
        </row>
        <row r="261">
          <cell r="V261">
            <v>0</v>
          </cell>
        </row>
        <row r="262">
          <cell r="V262">
            <v>0</v>
          </cell>
        </row>
        <row r="263">
          <cell r="V263">
            <v>0</v>
          </cell>
        </row>
        <row r="264">
          <cell r="V264">
            <v>0</v>
          </cell>
        </row>
        <row r="265">
          <cell r="V265">
            <v>0</v>
          </cell>
        </row>
        <row r="266">
          <cell r="V266">
            <v>0</v>
          </cell>
        </row>
        <row r="267">
          <cell r="V267">
            <v>0</v>
          </cell>
        </row>
        <row r="268">
          <cell r="V268">
            <v>0</v>
          </cell>
        </row>
        <row r="269">
          <cell r="V269">
            <v>0</v>
          </cell>
        </row>
        <row r="270">
          <cell r="V270">
            <v>0</v>
          </cell>
        </row>
        <row r="271">
          <cell r="V271">
            <v>0</v>
          </cell>
        </row>
        <row r="272">
          <cell r="V272">
            <v>0</v>
          </cell>
        </row>
        <row r="273">
          <cell r="V273">
            <v>0</v>
          </cell>
        </row>
        <row r="274">
          <cell r="V274">
            <v>0</v>
          </cell>
        </row>
        <row r="275">
          <cell r="V275">
            <v>0</v>
          </cell>
        </row>
        <row r="276">
          <cell r="V276">
            <v>0</v>
          </cell>
        </row>
        <row r="277">
          <cell r="V277">
            <v>0</v>
          </cell>
        </row>
        <row r="278">
          <cell r="V278">
            <v>0</v>
          </cell>
        </row>
        <row r="279">
          <cell r="V279">
            <v>0</v>
          </cell>
        </row>
        <row r="280">
          <cell r="V280">
            <v>0</v>
          </cell>
        </row>
        <row r="281">
          <cell r="V281">
            <v>0</v>
          </cell>
        </row>
        <row r="282">
          <cell r="V282">
            <v>0</v>
          </cell>
        </row>
        <row r="283">
          <cell r="V283">
            <v>0</v>
          </cell>
        </row>
        <row r="284">
          <cell r="V284">
            <v>0</v>
          </cell>
        </row>
        <row r="285">
          <cell r="V285">
            <v>0</v>
          </cell>
        </row>
        <row r="286">
          <cell r="V286">
            <v>0</v>
          </cell>
        </row>
        <row r="287">
          <cell r="V287">
            <v>0</v>
          </cell>
        </row>
        <row r="288">
          <cell r="V288">
            <v>0</v>
          </cell>
        </row>
        <row r="289">
          <cell r="V289">
            <v>0</v>
          </cell>
        </row>
        <row r="290">
          <cell r="V290">
            <v>0</v>
          </cell>
        </row>
        <row r="291">
          <cell r="V291">
            <v>0</v>
          </cell>
        </row>
        <row r="292">
          <cell r="V292">
            <v>0</v>
          </cell>
        </row>
        <row r="293">
          <cell r="V293">
            <v>0</v>
          </cell>
        </row>
        <row r="294">
          <cell r="V294">
            <v>0</v>
          </cell>
        </row>
        <row r="295">
          <cell r="V295">
            <v>0</v>
          </cell>
        </row>
        <row r="296">
          <cell r="V296">
            <v>0</v>
          </cell>
        </row>
        <row r="297">
          <cell r="V297">
            <v>0</v>
          </cell>
        </row>
        <row r="298">
          <cell r="V298">
            <v>0</v>
          </cell>
        </row>
        <row r="299">
          <cell r="V299">
            <v>0</v>
          </cell>
        </row>
        <row r="300">
          <cell r="V300">
            <v>0</v>
          </cell>
        </row>
        <row r="301">
          <cell r="V301">
            <v>0</v>
          </cell>
        </row>
        <row r="302">
          <cell r="V302">
            <v>0</v>
          </cell>
        </row>
        <row r="303">
          <cell r="V303">
            <v>0</v>
          </cell>
        </row>
        <row r="304">
          <cell r="V304">
            <v>0</v>
          </cell>
        </row>
        <row r="305">
          <cell r="V305">
            <v>0</v>
          </cell>
        </row>
        <row r="306">
          <cell r="V306">
            <v>0</v>
          </cell>
        </row>
        <row r="307">
          <cell r="V307">
            <v>0</v>
          </cell>
        </row>
        <row r="308">
          <cell r="V308">
            <v>0</v>
          </cell>
        </row>
        <row r="309">
          <cell r="V309">
            <v>0</v>
          </cell>
        </row>
        <row r="310">
          <cell r="V310">
            <v>0</v>
          </cell>
        </row>
        <row r="311">
          <cell r="V311">
            <v>0</v>
          </cell>
        </row>
        <row r="312">
          <cell r="V312">
            <v>0</v>
          </cell>
        </row>
        <row r="313">
          <cell r="V313">
            <v>0</v>
          </cell>
        </row>
        <row r="314">
          <cell r="V314">
            <v>0</v>
          </cell>
        </row>
        <row r="315">
          <cell r="V315">
            <v>0</v>
          </cell>
        </row>
        <row r="316">
          <cell r="V316">
            <v>0</v>
          </cell>
        </row>
        <row r="317">
          <cell r="V317">
            <v>0</v>
          </cell>
        </row>
        <row r="318">
          <cell r="V318">
            <v>0</v>
          </cell>
        </row>
        <row r="319">
          <cell r="V319">
            <v>0</v>
          </cell>
        </row>
        <row r="320">
          <cell r="V320">
            <v>0</v>
          </cell>
        </row>
        <row r="321">
          <cell r="V321">
            <v>0</v>
          </cell>
        </row>
        <row r="322">
          <cell r="V322">
            <v>0</v>
          </cell>
        </row>
        <row r="323">
          <cell r="V323">
            <v>0</v>
          </cell>
        </row>
        <row r="324">
          <cell r="V324">
            <v>0</v>
          </cell>
        </row>
        <row r="325">
          <cell r="V325">
            <v>0</v>
          </cell>
        </row>
        <row r="326">
          <cell r="V326">
            <v>0</v>
          </cell>
        </row>
        <row r="327">
          <cell r="V327">
            <v>0</v>
          </cell>
        </row>
        <row r="328">
          <cell r="V328">
            <v>0</v>
          </cell>
        </row>
        <row r="329">
          <cell r="V329">
            <v>0</v>
          </cell>
        </row>
        <row r="330">
          <cell r="V330">
            <v>0</v>
          </cell>
        </row>
        <row r="331">
          <cell r="V331">
            <v>0</v>
          </cell>
        </row>
        <row r="332">
          <cell r="V332">
            <v>0</v>
          </cell>
        </row>
        <row r="333">
          <cell r="V333">
            <v>0</v>
          </cell>
        </row>
        <row r="334">
          <cell r="V334">
            <v>0</v>
          </cell>
        </row>
        <row r="335">
          <cell r="V335">
            <v>0</v>
          </cell>
        </row>
        <row r="336">
          <cell r="V336">
            <v>0</v>
          </cell>
        </row>
        <row r="337">
          <cell r="V337">
            <v>0</v>
          </cell>
        </row>
        <row r="338">
          <cell r="V338">
            <v>0</v>
          </cell>
        </row>
        <row r="339">
          <cell r="V339">
            <v>0</v>
          </cell>
        </row>
        <row r="340">
          <cell r="V340">
            <v>0</v>
          </cell>
        </row>
        <row r="341">
          <cell r="V341">
            <v>0</v>
          </cell>
        </row>
        <row r="342">
          <cell r="V342">
            <v>0</v>
          </cell>
        </row>
        <row r="343">
          <cell r="V343">
            <v>0</v>
          </cell>
        </row>
        <row r="344">
          <cell r="V344">
            <v>0</v>
          </cell>
        </row>
        <row r="345">
          <cell r="V345">
            <v>0</v>
          </cell>
        </row>
        <row r="346">
          <cell r="V346">
            <v>0</v>
          </cell>
        </row>
        <row r="347">
          <cell r="V347">
            <v>0</v>
          </cell>
        </row>
        <row r="348">
          <cell r="V348">
            <v>0</v>
          </cell>
        </row>
        <row r="349">
          <cell r="V349">
            <v>0</v>
          </cell>
        </row>
        <row r="350">
          <cell r="V350">
            <v>0</v>
          </cell>
        </row>
        <row r="351">
          <cell r="V351">
            <v>0</v>
          </cell>
        </row>
        <row r="352">
          <cell r="V352">
            <v>0</v>
          </cell>
        </row>
        <row r="353">
          <cell r="V353">
            <v>0</v>
          </cell>
        </row>
        <row r="354">
          <cell r="V354">
            <v>0</v>
          </cell>
        </row>
        <row r="355">
          <cell r="V355">
            <v>0</v>
          </cell>
        </row>
        <row r="356">
          <cell r="V356">
            <v>0</v>
          </cell>
        </row>
        <row r="357">
          <cell r="V357">
            <v>0</v>
          </cell>
        </row>
        <row r="358">
          <cell r="V358">
            <v>0</v>
          </cell>
        </row>
        <row r="359">
          <cell r="V359">
            <v>0</v>
          </cell>
        </row>
        <row r="360">
          <cell r="V360">
            <v>0</v>
          </cell>
        </row>
        <row r="361">
          <cell r="V361">
            <v>0</v>
          </cell>
        </row>
        <row r="362">
          <cell r="V362">
            <v>0</v>
          </cell>
        </row>
        <row r="363">
          <cell r="V363">
            <v>0</v>
          </cell>
        </row>
        <row r="364">
          <cell r="V364">
            <v>0</v>
          </cell>
        </row>
        <row r="365">
          <cell r="V365">
            <v>0</v>
          </cell>
        </row>
        <row r="366">
          <cell r="V366">
            <v>0</v>
          </cell>
        </row>
        <row r="367">
          <cell r="V367">
            <v>0</v>
          </cell>
        </row>
        <row r="368">
          <cell r="V368">
            <v>0</v>
          </cell>
        </row>
        <row r="369">
          <cell r="V369">
            <v>0</v>
          </cell>
        </row>
        <row r="370">
          <cell r="V370">
            <v>0</v>
          </cell>
        </row>
        <row r="371">
          <cell r="V371">
            <v>0</v>
          </cell>
        </row>
        <row r="372">
          <cell r="V372">
            <v>0</v>
          </cell>
        </row>
        <row r="373">
          <cell r="V373">
            <v>0</v>
          </cell>
        </row>
        <row r="374">
          <cell r="V374">
            <v>0</v>
          </cell>
        </row>
        <row r="375">
          <cell r="V375">
            <v>0</v>
          </cell>
        </row>
        <row r="376">
          <cell r="V376">
            <v>0</v>
          </cell>
        </row>
        <row r="377">
          <cell r="V377">
            <v>0</v>
          </cell>
        </row>
        <row r="378">
          <cell r="V378">
            <v>0</v>
          </cell>
        </row>
        <row r="379">
          <cell r="V379">
            <v>0</v>
          </cell>
        </row>
        <row r="380">
          <cell r="V380">
            <v>0</v>
          </cell>
        </row>
        <row r="381">
          <cell r="V381">
            <v>0</v>
          </cell>
        </row>
        <row r="382">
          <cell r="V382">
            <v>0</v>
          </cell>
        </row>
        <row r="383">
          <cell r="V383">
            <v>0</v>
          </cell>
        </row>
        <row r="384">
          <cell r="V384">
            <v>0</v>
          </cell>
        </row>
        <row r="385">
          <cell r="V385">
            <v>0</v>
          </cell>
        </row>
        <row r="386">
          <cell r="V386">
            <v>0</v>
          </cell>
        </row>
        <row r="387">
          <cell r="V387">
            <v>0</v>
          </cell>
        </row>
        <row r="388">
          <cell r="V388">
            <v>0</v>
          </cell>
        </row>
        <row r="389">
          <cell r="V389">
            <v>0</v>
          </cell>
        </row>
        <row r="390">
          <cell r="V390">
            <v>0</v>
          </cell>
        </row>
        <row r="391">
          <cell r="V391">
            <v>0</v>
          </cell>
        </row>
        <row r="392">
          <cell r="V392">
            <v>0</v>
          </cell>
        </row>
        <row r="393">
          <cell r="V393">
            <v>0</v>
          </cell>
        </row>
        <row r="394">
          <cell r="V394">
            <v>0</v>
          </cell>
        </row>
        <row r="395">
          <cell r="V395">
            <v>0</v>
          </cell>
        </row>
        <row r="396">
          <cell r="V396">
            <v>0</v>
          </cell>
        </row>
        <row r="397">
          <cell r="V397">
            <v>0</v>
          </cell>
        </row>
        <row r="398">
          <cell r="V398">
            <v>0</v>
          </cell>
        </row>
        <row r="399">
          <cell r="V399">
            <v>0</v>
          </cell>
        </row>
        <row r="400">
          <cell r="V400">
            <v>0</v>
          </cell>
        </row>
        <row r="401">
          <cell r="V401">
            <v>0</v>
          </cell>
        </row>
        <row r="402">
          <cell r="V402">
            <v>0</v>
          </cell>
        </row>
        <row r="403">
          <cell r="V403">
            <v>0</v>
          </cell>
        </row>
        <row r="404">
          <cell r="V404">
            <v>0</v>
          </cell>
        </row>
        <row r="405">
          <cell r="V405">
            <v>0</v>
          </cell>
        </row>
        <row r="406">
          <cell r="V406">
            <v>0</v>
          </cell>
        </row>
        <row r="407">
          <cell r="V407">
            <v>0</v>
          </cell>
        </row>
        <row r="408">
          <cell r="V408">
            <v>0</v>
          </cell>
        </row>
        <row r="409">
          <cell r="V409">
            <v>0</v>
          </cell>
        </row>
        <row r="410">
          <cell r="V410">
            <v>0</v>
          </cell>
        </row>
        <row r="411">
          <cell r="V411">
            <v>0</v>
          </cell>
        </row>
        <row r="412">
          <cell r="V412">
            <v>0</v>
          </cell>
        </row>
        <row r="413">
          <cell r="V413">
            <v>0</v>
          </cell>
        </row>
        <row r="414">
          <cell r="V414">
            <v>0</v>
          </cell>
        </row>
        <row r="415">
          <cell r="V415">
            <v>0</v>
          </cell>
        </row>
        <row r="416">
          <cell r="V416">
            <v>0</v>
          </cell>
        </row>
        <row r="417">
          <cell r="V417">
            <v>0</v>
          </cell>
        </row>
        <row r="418">
          <cell r="V418">
            <v>0</v>
          </cell>
        </row>
        <row r="419">
          <cell r="V419">
            <v>0</v>
          </cell>
        </row>
        <row r="420">
          <cell r="V420">
            <v>0</v>
          </cell>
        </row>
        <row r="421">
          <cell r="V421">
            <v>0</v>
          </cell>
        </row>
        <row r="422">
          <cell r="V422">
            <v>0</v>
          </cell>
        </row>
        <row r="423">
          <cell r="V423">
            <v>0</v>
          </cell>
        </row>
        <row r="424">
          <cell r="V424">
            <v>0</v>
          </cell>
        </row>
        <row r="425">
          <cell r="V425">
            <v>0</v>
          </cell>
        </row>
        <row r="426">
          <cell r="V426">
            <v>0</v>
          </cell>
        </row>
        <row r="427">
          <cell r="V427">
            <v>0</v>
          </cell>
        </row>
        <row r="428">
          <cell r="V428">
            <v>0</v>
          </cell>
        </row>
        <row r="429">
          <cell r="V429">
            <v>0</v>
          </cell>
        </row>
        <row r="430">
          <cell r="V430">
            <v>0</v>
          </cell>
        </row>
        <row r="431">
          <cell r="V431">
            <v>0</v>
          </cell>
        </row>
        <row r="432">
          <cell r="V432">
            <v>0</v>
          </cell>
        </row>
        <row r="433">
          <cell r="V433">
            <v>0</v>
          </cell>
        </row>
        <row r="434">
          <cell r="V434">
            <v>0</v>
          </cell>
        </row>
        <row r="435">
          <cell r="V435">
            <v>0</v>
          </cell>
        </row>
        <row r="436">
          <cell r="V436">
            <v>0</v>
          </cell>
        </row>
        <row r="437">
          <cell r="V437">
            <v>0</v>
          </cell>
        </row>
        <row r="438">
          <cell r="V438">
            <v>0</v>
          </cell>
        </row>
        <row r="439">
          <cell r="V439">
            <v>0</v>
          </cell>
        </row>
        <row r="440">
          <cell r="V440">
            <v>0</v>
          </cell>
        </row>
        <row r="441">
          <cell r="V441">
            <v>0</v>
          </cell>
        </row>
        <row r="442">
          <cell r="V442">
            <v>0</v>
          </cell>
        </row>
        <row r="443">
          <cell r="V443">
            <v>0</v>
          </cell>
        </row>
        <row r="444">
          <cell r="V444">
            <v>0</v>
          </cell>
        </row>
        <row r="445">
          <cell r="V445">
            <v>0</v>
          </cell>
        </row>
        <row r="446">
          <cell r="V446">
            <v>0</v>
          </cell>
        </row>
        <row r="447">
          <cell r="V447">
            <v>0</v>
          </cell>
        </row>
        <row r="448">
          <cell r="V448">
            <v>0</v>
          </cell>
        </row>
        <row r="449">
          <cell r="V449">
            <v>0</v>
          </cell>
        </row>
        <row r="450">
          <cell r="V450">
            <v>0</v>
          </cell>
        </row>
        <row r="451">
          <cell r="V451">
            <v>0</v>
          </cell>
        </row>
        <row r="452">
          <cell r="V452">
            <v>0</v>
          </cell>
        </row>
        <row r="453">
          <cell r="V453">
            <v>0</v>
          </cell>
        </row>
        <row r="454">
          <cell r="V454">
            <v>0</v>
          </cell>
        </row>
        <row r="455">
          <cell r="V455">
            <v>0</v>
          </cell>
        </row>
        <row r="456">
          <cell r="V456">
            <v>0</v>
          </cell>
        </row>
        <row r="457">
          <cell r="V457">
            <v>0</v>
          </cell>
        </row>
        <row r="458">
          <cell r="V458">
            <v>0</v>
          </cell>
        </row>
        <row r="459">
          <cell r="V459">
            <v>0</v>
          </cell>
        </row>
        <row r="460">
          <cell r="V460">
            <v>0</v>
          </cell>
        </row>
        <row r="461">
          <cell r="V461">
            <v>0</v>
          </cell>
        </row>
        <row r="462">
          <cell r="V462">
            <v>0</v>
          </cell>
        </row>
        <row r="463">
          <cell r="V463">
            <v>0</v>
          </cell>
        </row>
        <row r="464">
          <cell r="V464">
            <v>0</v>
          </cell>
        </row>
        <row r="465">
          <cell r="V465">
            <v>0</v>
          </cell>
        </row>
        <row r="466">
          <cell r="V466">
            <v>0</v>
          </cell>
        </row>
        <row r="467">
          <cell r="V467">
            <v>0</v>
          </cell>
        </row>
        <row r="468">
          <cell r="V468">
            <v>0</v>
          </cell>
        </row>
        <row r="469">
          <cell r="V469">
            <v>0</v>
          </cell>
        </row>
        <row r="470">
          <cell r="V470">
            <v>0</v>
          </cell>
        </row>
        <row r="471">
          <cell r="V471">
            <v>0</v>
          </cell>
        </row>
        <row r="472">
          <cell r="V472">
            <v>0</v>
          </cell>
        </row>
        <row r="473">
          <cell r="V473">
            <v>0</v>
          </cell>
        </row>
        <row r="474">
          <cell r="V474">
            <v>0</v>
          </cell>
        </row>
        <row r="475">
          <cell r="V475">
            <v>0</v>
          </cell>
        </row>
        <row r="476">
          <cell r="V476">
            <v>0</v>
          </cell>
        </row>
        <row r="477">
          <cell r="V477">
            <v>0</v>
          </cell>
        </row>
        <row r="478">
          <cell r="V478">
            <v>0</v>
          </cell>
        </row>
        <row r="479">
          <cell r="V479">
            <v>0</v>
          </cell>
        </row>
        <row r="480">
          <cell r="V480">
            <v>0</v>
          </cell>
        </row>
        <row r="481">
          <cell r="V481">
            <v>0</v>
          </cell>
        </row>
        <row r="482">
          <cell r="V482">
            <v>0</v>
          </cell>
        </row>
        <row r="483">
          <cell r="V483">
            <v>0</v>
          </cell>
        </row>
        <row r="484">
          <cell r="V484">
            <v>0</v>
          </cell>
        </row>
        <row r="485">
          <cell r="V485">
            <v>0</v>
          </cell>
        </row>
        <row r="486">
          <cell r="V486">
            <v>0</v>
          </cell>
        </row>
        <row r="487">
          <cell r="V487">
            <v>0</v>
          </cell>
        </row>
        <row r="488">
          <cell r="V488">
            <v>0</v>
          </cell>
        </row>
        <row r="489">
          <cell r="V489">
            <v>0</v>
          </cell>
        </row>
        <row r="490">
          <cell r="V490">
            <v>0</v>
          </cell>
        </row>
        <row r="491">
          <cell r="V491">
            <v>0</v>
          </cell>
        </row>
        <row r="492">
          <cell r="V492">
            <v>0</v>
          </cell>
        </row>
        <row r="493">
          <cell r="V493">
            <v>0</v>
          </cell>
        </row>
        <row r="494">
          <cell r="V494">
            <v>0</v>
          </cell>
        </row>
        <row r="495">
          <cell r="V495">
            <v>0</v>
          </cell>
        </row>
        <row r="496">
          <cell r="V496">
            <v>0</v>
          </cell>
        </row>
        <row r="497">
          <cell r="V497">
            <v>0</v>
          </cell>
        </row>
        <row r="498">
          <cell r="V498">
            <v>0</v>
          </cell>
        </row>
        <row r="499">
          <cell r="V499">
            <v>0</v>
          </cell>
        </row>
        <row r="500">
          <cell r="V500">
            <v>0</v>
          </cell>
        </row>
        <row r="501">
          <cell r="V501">
            <v>0</v>
          </cell>
        </row>
        <row r="502">
          <cell r="V502">
            <v>0</v>
          </cell>
        </row>
        <row r="503">
          <cell r="V503">
            <v>0</v>
          </cell>
        </row>
        <row r="504">
          <cell r="V504">
            <v>0</v>
          </cell>
        </row>
        <row r="505">
          <cell r="V505">
            <v>0</v>
          </cell>
        </row>
        <row r="506">
          <cell r="V506">
            <v>0</v>
          </cell>
        </row>
        <row r="507">
          <cell r="V507">
            <v>0</v>
          </cell>
        </row>
        <row r="508">
          <cell r="V508">
            <v>0</v>
          </cell>
        </row>
        <row r="509">
          <cell r="V509">
            <v>0</v>
          </cell>
        </row>
        <row r="510">
          <cell r="V510">
            <v>0</v>
          </cell>
        </row>
        <row r="511">
          <cell r="V511">
            <v>0</v>
          </cell>
        </row>
        <row r="512">
          <cell r="V512">
            <v>0</v>
          </cell>
        </row>
        <row r="513">
          <cell r="V513">
            <v>0</v>
          </cell>
        </row>
        <row r="514">
          <cell r="V514">
            <v>0</v>
          </cell>
        </row>
        <row r="515">
          <cell r="V515">
            <v>0</v>
          </cell>
        </row>
        <row r="516">
          <cell r="V516">
            <v>0</v>
          </cell>
        </row>
        <row r="517">
          <cell r="V517">
            <v>0</v>
          </cell>
        </row>
        <row r="518">
          <cell r="V518">
            <v>0</v>
          </cell>
        </row>
        <row r="519">
          <cell r="V519">
            <v>0</v>
          </cell>
        </row>
        <row r="520">
          <cell r="V520">
            <v>0</v>
          </cell>
        </row>
        <row r="521">
          <cell r="V521">
            <v>0</v>
          </cell>
        </row>
        <row r="522">
          <cell r="V522">
            <v>0</v>
          </cell>
        </row>
        <row r="523">
          <cell r="V523">
            <v>0</v>
          </cell>
        </row>
        <row r="524">
          <cell r="V524">
            <v>0</v>
          </cell>
        </row>
        <row r="525">
          <cell r="V525">
            <v>0</v>
          </cell>
        </row>
        <row r="526">
          <cell r="V526">
            <v>0</v>
          </cell>
        </row>
        <row r="527">
          <cell r="V527">
            <v>0</v>
          </cell>
        </row>
        <row r="528">
          <cell r="V528">
            <v>0</v>
          </cell>
        </row>
        <row r="529">
          <cell r="V529">
            <v>0</v>
          </cell>
        </row>
        <row r="530">
          <cell r="V530">
            <v>0</v>
          </cell>
        </row>
        <row r="531">
          <cell r="V531">
            <v>0</v>
          </cell>
        </row>
        <row r="532">
          <cell r="V532">
            <v>0</v>
          </cell>
        </row>
        <row r="533">
          <cell r="V533">
            <v>0</v>
          </cell>
        </row>
        <row r="534">
          <cell r="V534">
            <v>0</v>
          </cell>
        </row>
        <row r="535">
          <cell r="V535">
            <v>0</v>
          </cell>
        </row>
        <row r="536">
          <cell r="V536">
            <v>0</v>
          </cell>
        </row>
        <row r="537">
          <cell r="V537">
            <v>0</v>
          </cell>
        </row>
        <row r="538">
          <cell r="V538">
            <v>0</v>
          </cell>
        </row>
        <row r="539">
          <cell r="V539">
            <v>0</v>
          </cell>
        </row>
        <row r="540">
          <cell r="V540">
            <v>0</v>
          </cell>
        </row>
        <row r="541">
          <cell r="V541">
            <v>0</v>
          </cell>
        </row>
        <row r="542">
          <cell r="V542">
            <v>0</v>
          </cell>
        </row>
        <row r="543">
          <cell r="V543">
            <v>0</v>
          </cell>
        </row>
        <row r="544">
          <cell r="V544">
            <v>0</v>
          </cell>
        </row>
        <row r="545">
          <cell r="V545">
            <v>0</v>
          </cell>
        </row>
        <row r="546">
          <cell r="V546">
            <v>0</v>
          </cell>
        </row>
        <row r="547">
          <cell r="V547">
            <v>0</v>
          </cell>
        </row>
        <row r="548">
          <cell r="V548">
            <v>0</v>
          </cell>
        </row>
        <row r="549">
          <cell r="V549">
            <v>0</v>
          </cell>
        </row>
        <row r="550">
          <cell r="V550">
            <v>0</v>
          </cell>
        </row>
        <row r="551">
          <cell r="V551">
            <v>0</v>
          </cell>
        </row>
        <row r="552">
          <cell r="V552">
            <v>0</v>
          </cell>
        </row>
        <row r="553">
          <cell r="V553">
            <v>0</v>
          </cell>
        </row>
        <row r="554">
          <cell r="V554">
            <v>0</v>
          </cell>
        </row>
        <row r="555">
          <cell r="V555">
            <v>0</v>
          </cell>
        </row>
        <row r="556">
          <cell r="V556">
            <v>0</v>
          </cell>
        </row>
        <row r="557">
          <cell r="V557">
            <v>0</v>
          </cell>
        </row>
        <row r="558">
          <cell r="V558">
            <v>0</v>
          </cell>
        </row>
        <row r="559">
          <cell r="V559">
            <v>0</v>
          </cell>
        </row>
        <row r="560">
          <cell r="V560">
            <v>0</v>
          </cell>
        </row>
        <row r="561">
          <cell r="V561">
            <v>0</v>
          </cell>
        </row>
        <row r="562">
          <cell r="V562">
            <v>0</v>
          </cell>
        </row>
        <row r="563">
          <cell r="V563">
            <v>0</v>
          </cell>
        </row>
        <row r="564">
          <cell r="V564">
            <v>0</v>
          </cell>
        </row>
        <row r="565">
          <cell r="V565">
            <v>0</v>
          </cell>
        </row>
        <row r="566">
          <cell r="V566">
            <v>0</v>
          </cell>
        </row>
        <row r="567">
          <cell r="V567">
            <v>0</v>
          </cell>
        </row>
        <row r="568">
          <cell r="V568">
            <v>0</v>
          </cell>
        </row>
        <row r="569">
          <cell r="V569">
            <v>0</v>
          </cell>
        </row>
        <row r="570">
          <cell r="V570">
            <v>0</v>
          </cell>
        </row>
        <row r="571">
          <cell r="V571">
            <v>0</v>
          </cell>
        </row>
        <row r="572">
          <cell r="V572">
            <v>0</v>
          </cell>
        </row>
        <row r="573">
          <cell r="V573">
            <v>0</v>
          </cell>
        </row>
        <row r="574">
          <cell r="V574">
            <v>0</v>
          </cell>
        </row>
        <row r="575">
          <cell r="V575">
            <v>0</v>
          </cell>
        </row>
        <row r="576">
          <cell r="V576">
            <v>0</v>
          </cell>
        </row>
        <row r="577">
          <cell r="V577">
            <v>0</v>
          </cell>
        </row>
        <row r="578">
          <cell r="V578">
            <v>0</v>
          </cell>
        </row>
        <row r="579">
          <cell r="V579">
            <v>0</v>
          </cell>
        </row>
        <row r="580">
          <cell r="V580">
            <v>0</v>
          </cell>
        </row>
        <row r="581">
          <cell r="V581">
            <v>0</v>
          </cell>
        </row>
        <row r="582">
          <cell r="V582">
            <v>0</v>
          </cell>
        </row>
        <row r="583">
          <cell r="V583">
            <v>0</v>
          </cell>
        </row>
        <row r="584">
          <cell r="V584">
            <v>0</v>
          </cell>
        </row>
        <row r="585">
          <cell r="V585">
            <v>0</v>
          </cell>
        </row>
        <row r="586">
          <cell r="V586">
            <v>0</v>
          </cell>
        </row>
        <row r="587">
          <cell r="V587">
            <v>0</v>
          </cell>
        </row>
        <row r="588">
          <cell r="V588">
            <v>0</v>
          </cell>
        </row>
        <row r="589">
          <cell r="V589">
            <v>0</v>
          </cell>
        </row>
        <row r="590">
          <cell r="V590">
            <v>0</v>
          </cell>
        </row>
        <row r="591">
          <cell r="V591">
            <v>0</v>
          </cell>
        </row>
        <row r="592">
          <cell r="V592">
            <v>0</v>
          </cell>
        </row>
        <row r="593">
          <cell r="V593">
            <v>0</v>
          </cell>
        </row>
        <row r="594">
          <cell r="V594">
            <v>0</v>
          </cell>
        </row>
        <row r="595">
          <cell r="V595">
            <v>0</v>
          </cell>
        </row>
        <row r="596">
          <cell r="V596">
            <v>0</v>
          </cell>
        </row>
        <row r="597">
          <cell r="V597">
            <v>0</v>
          </cell>
        </row>
        <row r="598">
          <cell r="V598">
            <v>0</v>
          </cell>
        </row>
        <row r="599">
          <cell r="V599">
            <v>0</v>
          </cell>
        </row>
        <row r="600">
          <cell r="V600">
            <v>0</v>
          </cell>
        </row>
        <row r="601">
          <cell r="V601">
            <v>0</v>
          </cell>
        </row>
        <row r="602">
          <cell r="V602">
            <v>0</v>
          </cell>
        </row>
        <row r="603">
          <cell r="V603">
            <v>0</v>
          </cell>
        </row>
        <row r="604">
          <cell r="V604">
            <v>0</v>
          </cell>
        </row>
        <row r="605">
          <cell r="V605">
            <v>0</v>
          </cell>
        </row>
        <row r="606">
          <cell r="V606">
            <v>0</v>
          </cell>
        </row>
        <row r="607">
          <cell r="V607">
            <v>0</v>
          </cell>
        </row>
        <row r="608">
          <cell r="V608">
            <v>0</v>
          </cell>
        </row>
        <row r="609">
          <cell r="V609">
            <v>0</v>
          </cell>
        </row>
        <row r="610">
          <cell r="V610">
            <v>0</v>
          </cell>
        </row>
        <row r="611">
          <cell r="V611">
            <v>0</v>
          </cell>
        </row>
        <row r="612">
          <cell r="V612">
            <v>0</v>
          </cell>
        </row>
        <row r="613">
          <cell r="V613">
            <v>0</v>
          </cell>
        </row>
        <row r="614">
          <cell r="V614">
            <v>0</v>
          </cell>
        </row>
        <row r="615">
          <cell r="V615">
            <v>0</v>
          </cell>
        </row>
        <row r="616">
          <cell r="V616">
            <v>0</v>
          </cell>
        </row>
        <row r="617">
          <cell r="V617">
            <v>0</v>
          </cell>
        </row>
        <row r="618">
          <cell r="V618">
            <v>0</v>
          </cell>
        </row>
        <row r="619">
          <cell r="V619">
            <v>0</v>
          </cell>
        </row>
        <row r="620">
          <cell r="V620">
            <v>0</v>
          </cell>
        </row>
        <row r="621">
          <cell r="V621">
            <v>0</v>
          </cell>
        </row>
        <row r="622">
          <cell r="V622">
            <v>0</v>
          </cell>
        </row>
        <row r="623">
          <cell r="V623">
            <v>0</v>
          </cell>
        </row>
        <row r="624">
          <cell r="V624">
            <v>0</v>
          </cell>
        </row>
        <row r="625">
          <cell r="V625">
            <v>0</v>
          </cell>
        </row>
        <row r="626">
          <cell r="V626">
            <v>0</v>
          </cell>
        </row>
        <row r="627">
          <cell r="V627">
            <v>0</v>
          </cell>
        </row>
        <row r="628">
          <cell r="V628">
            <v>0</v>
          </cell>
        </row>
        <row r="629">
          <cell r="V629">
            <v>0</v>
          </cell>
        </row>
        <row r="630">
          <cell r="V630">
            <v>0</v>
          </cell>
        </row>
        <row r="631">
          <cell r="V631">
            <v>0</v>
          </cell>
        </row>
        <row r="632">
          <cell r="V632">
            <v>0</v>
          </cell>
        </row>
        <row r="633">
          <cell r="V633">
            <v>0</v>
          </cell>
        </row>
        <row r="634">
          <cell r="V634">
            <v>0</v>
          </cell>
        </row>
        <row r="635">
          <cell r="V635">
            <v>0</v>
          </cell>
        </row>
        <row r="636">
          <cell r="V636">
            <v>0</v>
          </cell>
        </row>
        <row r="637">
          <cell r="V637">
            <v>0</v>
          </cell>
        </row>
        <row r="638">
          <cell r="V638">
            <v>0</v>
          </cell>
        </row>
        <row r="639">
          <cell r="V639">
            <v>0</v>
          </cell>
        </row>
        <row r="640">
          <cell r="V640">
            <v>0</v>
          </cell>
        </row>
        <row r="641">
          <cell r="V641">
            <v>0</v>
          </cell>
        </row>
        <row r="642">
          <cell r="V642">
            <v>0</v>
          </cell>
        </row>
        <row r="643">
          <cell r="V643">
            <v>0</v>
          </cell>
        </row>
        <row r="644">
          <cell r="V644">
            <v>0</v>
          </cell>
        </row>
        <row r="645">
          <cell r="V645">
            <v>0</v>
          </cell>
        </row>
        <row r="646">
          <cell r="V646">
            <v>0</v>
          </cell>
        </row>
        <row r="647">
          <cell r="V647">
            <v>0</v>
          </cell>
        </row>
        <row r="648">
          <cell r="V648">
            <v>0</v>
          </cell>
        </row>
        <row r="649">
          <cell r="V649">
            <v>0</v>
          </cell>
        </row>
        <row r="650">
          <cell r="V650">
            <v>0</v>
          </cell>
        </row>
        <row r="651">
          <cell r="V651">
            <v>0</v>
          </cell>
        </row>
        <row r="652">
          <cell r="V652">
            <v>0</v>
          </cell>
        </row>
        <row r="653">
          <cell r="V653">
            <v>0</v>
          </cell>
        </row>
        <row r="654">
          <cell r="V654">
            <v>0</v>
          </cell>
        </row>
        <row r="655">
          <cell r="V655">
            <v>0</v>
          </cell>
        </row>
        <row r="656">
          <cell r="V656">
            <v>0</v>
          </cell>
        </row>
        <row r="657">
          <cell r="V657">
            <v>0</v>
          </cell>
        </row>
        <row r="658">
          <cell r="V658">
            <v>0</v>
          </cell>
        </row>
        <row r="659">
          <cell r="V659">
            <v>0</v>
          </cell>
        </row>
        <row r="660">
          <cell r="V660">
            <v>0</v>
          </cell>
        </row>
        <row r="661">
          <cell r="V661">
            <v>0</v>
          </cell>
        </row>
        <row r="662">
          <cell r="V662">
            <v>0</v>
          </cell>
        </row>
        <row r="663">
          <cell r="V663">
            <v>0</v>
          </cell>
        </row>
        <row r="664">
          <cell r="V664">
            <v>0</v>
          </cell>
        </row>
        <row r="665">
          <cell r="V665">
            <v>0</v>
          </cell>
        </row>
        <row r="666">
          <cell r="V666">
            <v>0</v>
          </cell>
        </row>
        <row r="667">
          <cell r="V667">
            <v>0</v>
          </cell>
        </row>
        <row r="668">
          <cell r="V668">
            <v>0</v>
          </cell>
        </row>
        <row r="669">
          <cell r="V669">
            <v>0</v>
          </cell>
        </row>
        <row r="670">
          <cell r="V670">
            <v>0</v>
          </cell>
        </row>
        <row r="671">
          <cell r="V671">
            <v>0</v>
          </cell>
        </row>
        <row r="672">
          <cell r="V672">
            <v>0</v>
          </cell>
        </row>
        <row r="673">
          <cell r="V673">
            <v>0</v>
          </cell>
        </row>
        <row r="674">
          <cell r="V674">
            <v>0</v>
          </cell>
        </row>
        <row r="675">
          <cell r="V675">
            <v>0</v>
          </cell>
        </row>
        <row r="676">
          <cell r="V676">
            <v>0</v>
          </cell>
        </row>
        <row r="677">
          <cell r="V677">
            <v>0</v>
          </cell>
        </row>
        <row r="678">
          <cell r="V678">
            <v>0</v>
          </cell>
        </row>
        <row r="679">
          <cell r="V679">
            <v>0</v>
          </cell>
        </row>
        <row r="680">
          <cell r="V680">
            <v>0</v>
          </cell>
        </row>
        <row r="681">
          <cell r="V681">
            <v>0</v>
          </cell>
        </row>
        <row r="682">
          <cell r="V682">
            <v>0</v>
          </cell>
        </row>
        <row r="683">
          <cell r="V683">
            <v>0</v>
          </cell>
        </row>
        <row r="684">
          <cell r="V684">
            <v>0</v>
          </cell>
        </row>
        <row r="685">
          <cell r="V685">
            <v>0</v>
          </cell>
        </row>
        <row r="686">
          <cell r="V686">
            <v>0</v>
          </cell>
        </row>
        <row r="687">
          <cell r="V687">
            <v>0</v>
          </cell>
        </row>
        <row r="688">
          <cell r="V688">
            <v>0</v>
          </cell>
        </row>
        <row r="689">
          <cell r="V689">
            <v>0</v>
          </cell>
        </row>
        <row r="690">
          <cell r="V690">
            <v>0</v>
          </cell>
        </row>
        <row r="691">
          <cell r="V691">
            <v>0</v>
          </cell>
        </row>
        <row r="692">
          <cell r="V692">
            <v>0</v>
          </cell>
        </row>
        <row r="693">
          <cell r="V693">
            <v>0</v>
          </cell>
        </row>
        <row r="694">
          <cell r="V694">
            <v>0</v>
          </cell>
        </row>
        <row r="695">
          <cell r="V695">
            <v>0</v>
          </cell>
        </row>
        <row r="696">
          <cell r="V696">
            <v>0</v>
          </cell>
        </row>
        <row r="697">
          <cell r="V697">
            <v>0</v>
          </cell>
        </row>
        <row r="698">
          <cell r="V698">
            <v>0</v>
          </cell>
        </row>
        <row r="699">
          <cell r="V699">
            <v>0</v>
          </cell>
        </row>
        <row r="700">
          <cell r="V700">
            <v>0</v>
          </cell>
        </row>
        <row r="701">
          <cell r="V701">
            <v>0</v>
          </cell>
        </row>
        <row r="702">
          <cell r="V702">
            <v>0</v>
          </cell>
        </row>
        <row r="703">
          <cell r="V703">
            <v>0</v>
          </cell>
        </row>
        <row r="704">
          <cell r="V704">
            <v>0</v>
          </cell>
        </row>
        <row r="705">
          <cell r="V705">
            <v>0</v>
          </cell>
        </row>
        <row r="706">
          <cell r="V706">
            <v>0</v>
          </cell>
        </row>
        <row r="707">
          <cell r="V707">
            <v>0</v>
          </cell>
        </row>
        <row r="708">
          <cell r="V708">
            <v>0</v>
          </cell>
        </row>
        <row r="709">
          <cell r="V709">
            <v>0</v>
          </cell>
        </row>
        <row r="710">
          <cell r="V710">
            <v>0</v>
          </cell>
        </row>
        <row r="711">
          <cell r="V711">
            <v>0</v>
          </cell>
        </row>
        <row r="712">
          <cell r="V712">
            <v>0</v>
          </cell>
        </row>
        <row r="713">
          <cell r="V713">
            <v>0</v>
          </cell>
        </row>
        <row r="714">
          <cell r="V714">
            <v>0</v>
          </cell>
        </row>
        <row r="715">
          <cell r="V715">
            <v>0</v>
          </cell>
        </row>
        <row r="716">
          <cell r="V716">
            <v>0</v>
          </cell>
        </row>
        <row r="717">
          <cell r="V717">
            <v>0</v>
          </cell>
        </row>
        <row r="718">
          <cell r="V718">
            <v>0</v>
          </cell>
        </row>
        <row r="719">
          <cell r="V719">
            <v>0</v>
          </cell>
        </row>
        <row r="720">
          <cell r="V720">
            <v>0</v>
          </cell>
        </row>
        <row r="721">
          <cell r="V721">
            <v>0</v>
          </cell>
        </row>
        <row r="722">
          <cell r="V722">
            <v>0</v>
          </cell>
        </row>
        <row r="723">
          <cell r="V723">
            <v>0</v>
          </cell>
        </row>
        <row r="724">
          <cell r="V724">
            <v>0</v>
          </cell>
        </row>
        <row r="725">
          <cell r="V725">
            <v>0</v>
          </cell>
        </row>
        <row r="726">
          <cell r="V726">
            <v>0</v>
          </cell>
        </row>
        <row r="727">
          <cell r="V727">
            <v>0</v>
          </cell>
        </row>
        <row r="728">
          <cell r="V728">
            <v>0</v>
          </cell>
        </row>
        <row r="729">
          <cell r="V729">
            <v>0</v>
          </cell>
        </row>
        <row r="730">
          <cell r="V730">
            <v>0</v>
          </cell>
        </row>
        <row r="731">
          <cell r="V731">
            <v>0</v>
          </cell>
        </row>
        <row r="732">
          <cell r="V732">
            <v>0</v>
          </cell>
        </row>
        <row r="733">
          <cell r="V733">
            <v>0</v>
          </cell>
        </row>
        <row r="734">
          <cell r="V734">
            <v>0</v>
          </cell>
        </row>
        <row r="735">
          <cell r="V735">
            <v>0</v>
          </cell>
        </row>
        <row r="736">
          <cell r="V736">
            <v>0</v>
          </cell>
        </row>
        <row r="737">
          <cell r="V737">
            <v>0</v>
          </cell>
        </row>
        <row r="738">
          <cell r="V738">
            <v>0</v>
          </cell>
        </row>
        <row r="739">
          <cell r="V739">
            <v>0</v>
          </cell>
        </row>
        <row r="740">
          <cell r="V740">
            <v>0</v>
          </cell>
        </row>
        <row r="741">
          <cell r="V741">
            <v>0</v>
          </cell>
        </row>
        <row r="742">
          <cell r="V742">
            <v>0</v>
          </cell>
        </row>
        <row r="743">
          <cell r="V743">
            <v>0</v>
          </cell>
        </row>
        <row r="744">
          <cell r="V744">
            <v>0</v>
          </cell>
        </row>
        <row r="745">
          <cell r="V745">
            <v>0</v>
          </cell>
        </row>
        <row r="746">
          <cell r="V746">
            <v>0</v>
          </cell>
        </row>
        <row r="747">
          <cell r="V747">
            <v>0</v>
          </cell>
        </row>
        <row r="748">
          <cell r="V748">
            <v>0</v>
          </cell>
        </row>
        <row r="749">
          <cell r="V749">
            <v>0</v>
          </cell>
        </row>
        <row r="750">
          <cell r="V750">
            <v>0</v>
          </cell>
        </row>
        <row r="751">
          <cell r="V751">
            <v>0</v>
          </cell>
        </row>
        <row r="752">
          <cell r="V752">
            <v>0</v>
          </cell>
        </row>
        <row r="753">
          <cell r="V753">
            <v>0</v>
          </cell>
        </row>
        <row r="754">
          <cell r="V754">
            <v>0</v>
          </cell>
        </row>
        <row r="755">
          <cell r="V755">
            <v>0</v>
          </cell>
        </row>
        <row r="756">
          <cell r="V756">
            <v>0</v>
          </cell>
        </row>
        <row r="757">
          <cell r="V757">
            <v>0</v>
          </cell>
        </row>
        <row r="758">
          <cell r="V758">
            <v>0</v>
          </cell>
        </row>
        <row r="759">
          <cell r="V759">
            <v>0</v>
          </cell>
        </row>
        <row r="760">
          <cell r="V760">
            <v>0</v>
          </cell>
        </row>
        <row r="761">
          <cell r="V761">
            <v>0</v>
          </cell>
        </row>
        <row r="762">
          <cell r="V762">
            <v>0</v>
          </cell>
        </row>
        <row r="763">
          <cell r="V763">
            <v>0</v>
          </cell>
        </row>
        <row r="764">
          <cell r="V764">
            <v>0</v>
          </cell>
        </row>
        <row r="765">
          <cell r="V765">
            <v>0</v>
          </cell>
        </row>
        <row r="766">
          <cell r="V766">
            <v>0</v>
          </cell>
        </row>
        <row r="767">
          <cell r="V767">
            <v>0</v>
          </cell>
        </row>
        <row r="768">
          <cell r="V768">
            <v>0</v>
          </cell>
        </row>
        <row r="769">
          <cell r="V769">
            <v>0</v>
          </cell>
        </row>
        <row r="770">
          <cell r="V770">
            <v>0</v>
          </cell>
        </row>
        <row r="771">
          <cell r="V771">
            <v>0</v>
          </cell>
        </row>
        <row r="772">
          <cell r="V772">
            <v>0</v>
          </cell>
        </row>
        <row r="773">
          <cell r="V773">
            <v>0</v>
          </cell>
        </row>
        <row r="774">
          <cell r="V774">
            <v>0</v>
          </cell>
        </row>
        <row r="775">
          <cell r="V775">
            <v>0</v>
          </cell>
        </row>
        <row r="776">
          <cell r="V776">
            <v>0</v>
          </cell>
        </row>
        <row r="777">
          <cell r="V777">
            <v>0</v>
          </cell>
        </row>
        <row r="778">
          <cell r="V778">
            <v>0</v>
          </cell>
        </row>
        <row r="779">
          <cell r="V779">
            <v>0</v>
          </cell>
        </row>
        <row r="780">
          <cell r="V780">
            <v>0</v>
          </cell>
        </row>
        <row r="781">
          <cell r="V781">
            <v>0</v>
          </cell>
        </row>
        <row r="782">
          <cell r="V782">
            <v>0</v>
          </cell>
        </row>
        <row r="783">
          <cell r="V783">
            <v>0</v>
          </cell>
        </row>
        <row r="784">
          <cell r="V784">
            <v>0</v>
          </cell>
        </row>
        <row r="785">
          <cell r="V785">
            <v>0</v>
          </cell>
        </row>
        <row r="786">
          <cell r="V786">
            <v>0</v>
          </cell>
        </row>
        <row r="787">
          <cell r="V787">
            <v>0</v>
          </cell>
        </row>
        <row r="788">
          <cell r="V788">
            <v>0</v>
          </cell>
        </row>
        <row r="789">
          <cell r="V789">
            <v>0</v>
          </cell>
        </row>
        <row r="790">
          <cell r="V790">
            <v>0</v>
          </cell>
        </row>
        <row r="791">
          <cell r="V791">
            <v>0</v>
          </cell>
        </row>
        <row r="792">
          <cell r="V792">
            <v>0</v>
          </cell>
        </row>
        <row r="793">
          <cell r="V793">
            <v>0</v>
          </cell>
        </row>
        <row r="794">
          <cell r="V794">
            <v>0</v>
          </cell>
        </row>
        <row r="795">
          <cell r="V795">
            <v>0</v>
          </cell>
        </row>
        <row r="796">
          <cell r="V796">
            <v>0</v>
          </cell>
        </row>
        <row r="797">
          <cell r="V797">
            <v>0</v>
          </cell>
        </row>
        <row r="798">
          <cell r="V798">
            <v>0</v>
          </cell>
        </row>
        <row r="799">
          <cell r="V799">
            <v>0</v>
          </cell>
        </row>
        <row r="800">
          <cell r="V800">
            <v>0</v>
          </cell>
        </row>
        <row r="801">
          <cell r="V801">
            <v>0</v>
          </cell>
        </row>
        <row r="802">
          <cell r="V802">
            <v>0</v>
          </cell>
        </row>
        <row r="803">
          <cell r="V803">
            <v>0</v>
          </cell>
        </row>
        <row r="804">
          <cell r="V804">
            <v>0</v>
          </cell>
        </row>
        <row r="805">
          <cell r="V805">
            <v>0</v>
          </cell>
        </row>
        <row r="806">
          <cell r="V806">
            <v>0</v>
          </cell>
        </row>
        <row r="807">
          <cell r="V807">
            <v>0</v>
          </cell>
        </row>
        <row r="808">
          <cell r="V808">
            <v>0</v>
          </cell>
        </row>
        <row r="809">
          <cell r="V809">
            <v>0</v>
          </cell>
        </row>
        <row r="810">
          <cell r="V810">
            <v>0</v>
          </cell>
        </row>
        <row r="811">
          <cell r="V811">
            <v>0</v>
          </cell>
        </row>
        <row r="812">
          <cell r="V812">
            <v>0</v>
          </cell>
        </row>
        <row r="813">
          <cell r="V813">
            <v>0</v>
          </cell>
        </row>
        <row r="814">
          <cell r="V814">
            <v>0</v>
          </cell>
        </row>
        <row r="815">
          <cell r="V815">
            <v>0</v>
          </cell>
        </row>
        <row r="816">
          <cell r="V816">
            <v>0</v>
          </cell>
        </row>
        <row r="817">
          <cell r="V817">
            <v>0</v>
          </cell>
        </row>
        <row r="818">
          <cell r="V818">
            <v>0</v>
          </cell>
        </row>
        <row r="819">
          <cell r="V819">
            <v>0</v>
          </cell>
        </row>
        <row r="820">
          <cell r="V820">
            <v>0</v>
          </cell>
        </row>
        <row r="821">
          <cell r="V821">
            <v>0</v>
          </cell>
        </row>
        <row r="822">
          <cell r="V822">
            <v>0</v>
          </cell>
        </row>
        <row r="823">
          <cell r="V823">
            <v>0</v>
          </cell>
        </row>
        <row r="824">
          <cell r="V824">
            <v>0</v>
          </cell>
        </row>
        <row r="825">
          <cell r="V825">
            <v>0</v>
          </cell>
        </row>
        <row r="826">
          <cell r="V826">
            <v>0</v>
          </cell>
        </row>
        <row r="827">
          <cell r="V827">
            <v>0</v>
          </cell>
        </row>
        <row r="828">
          <cell r="V828">
            <v>0</v>
          </cell>
        </row>
        <row r="829">
          <cell r="V829">
            <v>0</v>
          </cell>
        </row>
        <row r="830">
          <cell r="V830">
            <v>0</v>
          </cell>
        </row>
        <row r="831">
          <cell r="V831">
            <v>0</v>
          </cell>
        </row>
        <row r="832">
          <cell r="V832">
            <v>0</v>
          </cell>
        </row>
        <row r="833">
          <cell r="V833">
            <v>0</v>
          </cell>
        </row>
        <row r="834">
          <cell r="V834">
            <v>0</v>
          </cell>
        </row>
        <row r="835">
          <cell r="V835">
            <v>0</v>
          </cell>
        </row>
        <row r="836">
          <cell r="V836">
            <v>0</v>
          </cell>
        </row>
        <row r="837">
          <cell r="V837">
            <v>0</v>
          </cell>
        </row>
        <row r="838">
          <cell r="V838">
            <v>0</v>
          </cell>
        </row>
        <row r="839">
          <cell r="V839">
            <v>0</v>
          </cell>
        </row>
        <row r="840">
          <cell r="V840">
            <v>0</v>
          </cell>
        </row>
        <row r="841">
          <cell r="V841">
            <v>0</v>
          </cell>
        </row>
        <row r="842">
          <cell r="V842">
            <v>0</v>
          </cell>
        </row>
        <row r="843">
          <cell r="V843">
            <v>0</v>
          </cell>
        </row>
        <row r="844">
          <cell r="V844">
            <v>0</v>
          </cell>
        </row>
        <row r="845">
          <cell r="V845">
            <v>0</v>
          </cell>
        </row>
        <row r="846">
          <cell r="V846">
            <v>0</v>
          </cell>
        </row>
        <row r="847">
          <cell r="V847">
            <v>0</v>
          </cell>
        </row>
        <row r="848">
          <cell r="V848">
            <v>0</v>
          </cell>
        </row>
        <row r="849">
          <cell r="V849">
            <v>0</v>
          </cell>
        </row>
        <row r="850">
          <cell r="V850">
            <v>0</v>
          </cell>
        </row>
        <row r="851">
          <cell r="V851">
            <v>0</v>
          </cell>
        </row>
        <row r="852">
          <cell r="V852">
            <v>0</v>
          </cell>
        </row>
        <row r="853">
          <cell r="V853">
            <v>0</v>
          </cell>
        </row>
        <row r="854">
          <cell r="V854">
            <v>0</v>
          </cell>
        </row>
        <row r="855">
          <cell r="V855">
            <v>0</v>
          </cell>
        </row>
        <row r="856">
          <cell r="V856">
            <v>0</v>
          </cell>
        </row>
        <row r="857">
          <cell r="V857">
            <v>0</v>
          </cell>
        </row>
        <row r="858">
          <cell r="V858">
            <v>0</v>
          </cell>
        </row>
        <row r="859">
          <cell r="V859">
            <v>0</v>
          </cell>
        </row>
        <row r="860">
          <cell r="V860">
            <v>0</v>
          </cell>
        </row>
        <row r="861">
          <cell r="V861">
            <v>0</v>
          </cell>
        </row>
        <row r="862">
          <cell r="V862">
            <v>0</v>
          </cell>
        </row>
        <row r="863">
          <cell r="V863">
            <v>0</v>
          </cell>
        </row>
        <row r="864">
          <cell r="V864">
            <v>0</v>
          </cell>
        </row>
        <row r="865">
          <cell r="V865">
            <v>0</v>
          </cell>
        </row>
        <row r="866">
          <cell r="V866">
            <v>0</v>
          </cell>
        </row>
        <row r="867">
          <cell r="V867">
            <v>0</v>
          </cell>
        </row>
        <row r="868">
          <cell r="V868">
            <v>0</v>
          </cell>
        </row>
        <row r="869">
          <cell r="V869">
            <v>0</v>
          </cell>
        </row>
        <row r="870">
          <cell r="V870">
            <v>0</v>
          </cell>
        </row>
        <row r="871">
          <cell r="V871">
            <v>0</v>
          </cell>
        </row>
        <row r="872">
          <cell r="V872">
            <v>0</v>
          </cell>
        </row>
        <row r="873">
          <cell r="V873">
            <v>0</v>
          </cell>
        </row>
        <row r="874">
          <cell r="V874">
            <v>0</v>
          </cell>
        </row>
        <row r="875">
          <cell r="V875">
            <v>0</v>
          </cell>
        </row>
        <row r="876">
          <cell r="V876">
            <v>0</v>
          </cell>
        </row>
        <row r="877">
          <cell r="V877">
            <v>0</v>
          </cell>
        </row>
        <row r="878">
          <cell r="V878">
            <v>0</v>
          </cell>
        </row>
        <row r="879">
          <cell r="V879">
            <v>0</v>
          </cell>
        </row>
        <row r="880">
          <cell r="V880">
            <v>0</v>
          </cell>
        </row>
        <row r="881">
          <cell r="V881">
            <v>0</v>
          </cell>
        </row>
        <row r="882">
          <cell r="V882">
            <v>0</v>
          </cell>
        </row>
        <row r="883">
          <cell r="V883">
            <v>0</v>
          </cell>
        </row>
        <row r="884">
          <cell r="V884">
            <v>0</v>
          </cell>
        </row>
        <row r="885">
          <cell r="V885">
            <v>0</v>
          </cell>
        </row>
        <row r="886">
          <cell r="V886">
            <v>0</v>
          </cell>
        </row>
        <row r="887">
          <cell r="V887">
            <v>0</v>
          </cell>
        </row>
        <row r="888">
          <cell r="V888">
            <v>0</v>
          </cell>
        </row>
        <row r="889">
          <cell r="V889">
            <v>0</v>
          </cell>
        </row>
        <row r="890">
          <cell r="V890">
            <v>0</v>
          </cell>
        </row>
        <row r="891">
          <cell r="V891">
            <v>0</v>
          </cell>
        </row>
        <row r="892">
          <cell r="V892">
            <v>0</v>
          </cell>
        </row>
        <row r="893">
          <cell r="V893">
            <v>0</v>
          </cell>
        </row>
        <row r="894">
          <cell r="V894">
            <v>0</v>
          </cell>
        </row>
        <row r="895">
          <cell r="V895">
            <v>0</v>
          </cell>
        </row>
        <row r="896">
          <cell r="V896">
            <v>0</v>
          </cell>
        </row>
        <row r="897">
          <cell r="V897">
            <v>0</v>
          </cell>
        </row>
        <row r="898">
          <cell r="V898">
            <v>0</v>
          </cell>
        </row>
        <row r="899">
          <cell r="V899">
            <v>0</v>
          </cell>
        </row>
        <row r="900">
          <cell r="V900">
            <v>0</v>
          </cell>
        </row>
        <row r="901">
          <cell r="V901">
            <v>0</v>
          </cell>
        </row>
        <row r="902">
          <cell r="V902">
            <v>0</v>
          </cell>
        </row>
        <row r="903">
          <cell r="V903">
            <v>0</v>
          </cell>
        </row>
        <row r="904">
          <cell r="V904">
            <v>0</v>
          </cell>
        </row>
        <row r="905">
          <cell r="V905">
            <v>0</v>
          </cell>
        </row>
        <row r="906">
          <cell r="V906">
            <v>0</v>
          </cell>
        </row>
        <row r="907">
          <cell r="V907">
            <v>0</v>
          </cell>
        </row>
        <row r="908">
          <cell r="V908">
            <v>0</v>
          </cell>
        </row>
        <row r="909">
          <cell r="V909">
            <v>0</v>
          </cell>
        </row>
        <row r="910">
          <cell r="V910">
            <v>0</v>
          </cell>
        </row>
        <row r="911">
          <cell r="V911">
            <v>0</v>
          </cell>
        </row>
        <row r="912">
          <cell r="V912">
            <v>0</v>
          </cell>
        </row>
        <row r="913">
          <cell r="V913">
            <v>0</v>
          </cell>
        </row>
        <row r="914">
          <cell r="V914">
            <v>0</v>
          </cell>
        </row>
        <row r="915">
          <cell r="V915">
            <v>0</v>
          </cell>
        </row>
        <row r="916">
          <cell r="V916">
            <v>0</v>
          </cell>
        </row>
        <row r="917">
          <cell r="V917">
            <v>0</v>
          </cell>
        </row>
        <row r="918">
          <cell r="V918">
            <v>0</v>
          </cell>
        </row>
        <row r="919">
          <cell r="V919">
            <v>0</v>
          </cell>
        </row>
        <row r="920">
          <cell r="V920">
            <v>0</v>
          </cell>
        </row>
        <row r="921">
          <cell r="V921">
            <v>0</v>
          </cell>
        </row>
        <row r="922">
          <cell r="V922">
            <v>0</v>
          </cell>
        </row>
        <row r="923">
          <cell r="V923">
            <v>0</v>
          </cell>
        </row>
        <row r="924">
          <cell r="V924">
            <v>0</v>
          </cell>
        </row>
        <row r="925">
          <cell r="V925">
            <v>0</v>
          </cell>
        </row>
        <row r="926">
          <cell r="V926">
            <v>0</v>
          </cell>
        </row>
        <row r="927">
          <cell r="V927">
            <v>0</v>
          </cell>
        </row>
        <row r="928">
          <cell r="V928">
            <v>0</v>
          </cell>
        </row>
        <row r="929">
          <cell r="V929">
            <v>0</v>
          </cell>
        </row>
        <row r="930">
          <cell r="V930">
            <v>0</v>
          </cell>
        </row>
        <row r="931">
          <cell r="V931">
            <v>0</v>
          </cell>
        </row>
        <row r="932">
          <cell r="V932">
            <v>0</v>
          </cell>
        </row>
        <row r="933">
          <cell r="V933">
            <v>0</v>
          </cell>
        </row>
        <row r="934">
          <cell r="V934">
            <v>0</v>
          </cell>
        </row>
        <row r="935">
          <cell r="V935">
            <v>0</v>
          </cell>
        </row>
        <row r="936">
          <cell r="V936">
            <v>0</v>
          </cell>
        </row>
        <row r="937">
          <cell r="V937">
            <v>0</v>
          </cell>
        </row>
        <row r="938">
          <cell r="V938">
            <v>0</v>
          </cell>
        </row>
        <row r="939">
          <cell r="V939">
            <v>0</v>
          </cell>
        </row>
        <row r="940">
          <cell r="V940">
            <v>0</v>
          </cell>
        </row>
        <row r="941">
          <cell r="V941">
            <v>0</v>
          </cell>
        </row>
        <row r="942">
          <cell r="V942">
            <v>0</v>
          </cell>
        </row>
        <row r="943">
          <cell r="V943">
            <v>0</v>
          </cell>
        </row>
        <row r="944">
          <cell r="V944">
            <v>0</v>
          </cell>
        </row>
        <row r="945">
          <cell r="V945">
            <v>0</v>
          </cell>
        </row>
        <row r="946">
          <cell r="V946">
            <v>0</v>
          </cell>
        </row>
        <row r="947">
          <cell r="V947">
            <v>0</v>
          </cell>
        </row>
        <row r="948">
          <cell r="V948">
            <v>0</v>
          </cell>
        </row>
        <row r="949">
          <cell r="V949">
            <v>0</v>
          </cell>
        </row>
        <row r="950">
          <cell r="V950">
            <v>0</v>
          </cell>
        </row>
        <row r="951">
          <cell r="V951">
            <v>0</v>
          </cell>
        </row>
        <row r="952">
          <cell r="V952">
            <v>0</v>
          </cell>
        </row>
        <row r="953">
          <cell r="V953">
            <v>0</v>
          </cell>
        </row>
        <row r="954">
          <cell r="V954">
            <v>0</v>
          </cell>
        </row>
        <row r="955">
          <cell r="V955">
            <v>0</v>
          </cell>
        </row>
        <row r="956">
          <cell r="V956">
            <v>0</v>
          </cell>
        </row>
        <row r="957">
          <cell r="V957">
            <v>0</v>
          </cell>
        </row>
        <row r="958">
          <cell r="V958">
            <v>0</v>
          </cell>
        </row>
        <row r="959">
          <cell r="V959">
            <v>0</v>
          </cell>
        </row>
        <row r="960">
          <cell r="V960">
            <v>0</v>
          </cell>
        </row>
        <row r="961">
          <cell r="V961">
            <v>0</v>
          </cell>
        </row>
        <row r="962">
          <cell r="V962">
            <v>0</v>
          </cell>
        </row>
        <row r="963">
          <cell r="V963">
            <v>0</v>
          </cell>
        </row>
        <row r="964">
          <cell r="V964">
            <v>0</v>
          </cell>
        </row>
        <row r="965">
          <cell r="V965">
            <v>0</v>
          </cell>
        </row>
        <row r="966">
          <cell r="V966">
            <v>0</v>
          </cell>
        </row>
        <row r="967">
          <cell r="V967">
            <v>0</v>
          </cell>
        </row>
        <row r="968">
          <cell r="V968">
            <v>0</v>
          </cell>
        </row>
        <row r="969">
          <cell r="V969">
            <v>0</v>
          </cell>
        </row>
        <row r="970">
          <cell r="V970">
            <v>0</v>
          </cell>
        </row>
        <row r="971">
          <cell r="V971">
            <v>0</v>
          </cell>
        </row>
        <row r="972">
          <cell r="V972">
            <v>0</v>
          </cell>
        </row>
        <row r="973">
          <cell r="V973">
            <v>0</v>
          </cell>
        </row>
        <row r="974">
          <cell r="V974">
            <v>0</v>
          </cell>
        </row>
        <row r="975">
          <cell r="V975">
            <v>0</v>
          </cell>
        </row>
        <row r="976">
          <cell r="V976">
            <v>0</v>
          </cell>
        </row>
        <row r="977">
          <cell r="V977">
            <v>0</v>
          </cell>
        </row>
        <row r="978">
          <cell r="V978">
            <v>0</v>
          </cell>
        </row>
        <row r="979">
          <cell r="V979">
            <v>0</v>
          </cell>
        </row>
        <row r="980">
          <cell r="V980">
            <v>0</v>
          </cell>
        </row>
        <row r="981">
          <cell r="V981">
            <v>0</v>
          </cell>
        </row>
        <row r="982">
          <cell r="V982">
            <v>0</v>
          </cell>
        </row>
        <row r="983">
          <cell r="V983">
            <v>0</v>
          </cell>
        </row>
        <row r="984">
          <cell r="V984">
            <v>0</v>
          </cell>
        </row>
        <row r="985">
          <cell r="V985">
            <v>0</v>
          </cell>
        </row>
        <row r="986">
          <cell r="V986">
            <v>0</v>
          </cell>
        </row>
        <row r="987">
          <cell r="V987">
            <v>0</v>
          </cell>
        </row>
        <row r="988">
          <cell r="V988">
            <v>0</v>
          </cell>
        </row>
        <row r="989">
          <cell r="V989">
            <v>0</v>
          </cell>
        </row>
        <row r="990">
          <cell r="V990">
            <v>0</v>
          </cell>
        </row>
        <row r="991">
          <cell r="V991">
            <v>0</v>
          </cell>
        </row>
        <row r="992">
          <cell r="V992">
            <v>0</v>
          </cell>
        </row>
        <row r="993">
          <cell r="V993">
            <v>0</v>
          </cell>
        </row>
        <row r="994">
          <cell r="V994">
            <v>0</v>
          </cell>
        </row>
        <row r="995">
          <cell r="V995">
            <v>0</v>
          </cell>
        </row>
        <row r="996">
          <cell r="V996">
            <v>0</v>
          </cell>
        </row>
        <row r="997">
          <cell r="V997">
            <v>0</v>
          </cell>
        </row>
        <row r="998">
          <cell r="V998">
            <v>0</v>
          </cell>
        </row>
        <row r="999">
          <cell r="V999">
            <v>0</v>
          </cell>
        </row>
        <row r="1000">
          <cell r="V1000">
            <v>0</v>
          </cell>
        </row>
        <row r="1001">
          <cell r="V1001">
            <v>0</v>
          </cell>
        </row>
        <row r="1002">
          <cell r="V1002">
            <v>0</v>
          </cell>
        </row>
        <row r="1003">
          <cell r="V1003">
            <v>0</v>
          </cell>
        </row>
        <row r="1004">
          <cell r="V1004">
            <v>0</v>
          </cell>
        </row>
        <row r="1005">
          <cell r="V1005">
            <v>0</v>
          </cell>
        </row>
        <row r="1006">
          <cell r="V1006">
            <v>0</v>
          </cell>
        </row>
        <row r="1007">
          <cell r="V1007">
            <v>0</v>
          </cell>
        </row>
        <row r="1008">
          <cell r="V1008">
            <v>0</v>
          </cell>
        </row>
        <row r="1009">
          <cell r="V1009">
            <v>0</v>
          </cell>
        </row>
        <row r="1010">
          <cell r="V1010">
            <v>0</v>
          </cell>
        </row>
        <row r="1011">
          <cell r="V1011">
            <v>0</v>
          </cell>
        </row>
        <row r="1012">
          <cell r="V1012">
            <v>0</v>
          </cell>
        </row>
        <row r="1013">
          <cell r="V1013">
            <v>0</v>
          </cell>
        </row>
        <row r="1014">
          <cell r="V1014">
            <v>0</v>
          </cell>
        </row>
        <row r="1015">
          <cell r="V1015">
            <v>0</v>
          </cell>
        </row>
        <row r="1016">
          <cell r="V1016">
            <v>0</v>
          </cell>
        </row>
        <row r="1017">
          <cell r="V1017">
            <v>0</v>
          </cell>
        </row>
        <row r="1018">
          <cell r="V1018">
            <v>0</v>
          </cell>
        </row>
        <row r="1019">
          <cell r="V1019">
            <v>0</v>
          </cell>
        </row>
        <row r="1020">
          <cell r="V1020">
            <v>0</v>
          </cell>
        </row>
        <row r="1021">
          <cell r="V1021">
            <v>0</v>
          </cell>
        </row>
        <row r="1022">
          <cell r="V1022">
            <v>0</v>
          </cell>
        </row>
        <row r="1023">
          <cell r="V1023">
            <v>0</v>
          </cell>
        </row>
        <row r="1024">
          <cell r="V1024">
            <v>0</v>
          </cell>
        </row>
        <row r="1025">
          <cell r="V1025">
            <v>0</v>
          </cell>
        </row>
        <row r="1026">
          <cell r="V1026">
            <v>0</v>
          </cell>
        </row>
        <row r="1027">
          <cell r="V1027">
            <v>0</v>
          </cell>
        </row>
        <row r="1028">
          <cell r="V1028">
            <v>0</v>
          </cell>
        </row>
        <row r="1029">
          <cell r="V1029">
            <v>0</v>
          </cell>
        </row>
        <row r="1030">
          <cell r="V1030">
            <v>0</v>
          </cell>
        </row>
        <row r="1031">
          <cell r="V1031">
            <v>0</v>
          </cell>
        </row>
        <row r="1032">
          <cell r="V1032">
            <v>0</v>
          </cell>
        </row>
        <row r="1033">
          <cell r="V1033">
            <v>0</v>
          </cell>
        </row>
        <row r="1034">
          <cell r="V1034">
            <v>0</v>
          </cell>
        </row>
        <row r="1035">
          <cell r="V1035">
            <v>0</v>
          </cell>
        </row>
        <row r="1036">
          <cell r="V1036">
            <v>0</v>
          </cell>
        </row>
        <row r="1037">
          <cell r="V1037">
            <v>0</v>
          </cell>
        </row>
        <row r="1038">
          <cell r="V1038">
            <v>0</v>
          </cell>
        </row>
        <row r="1039">
          <cell r="V1039">
            <v>0</v>
          </cell>
        </row>
        <row r="1040">
          <cell r="V1040">
            <v>0</v>
          </cell>
        </row>
        <row r="1041">
          <cell r="V1041">
            <v>0</v>
          </cell>
        </row>
        <row r="1042">
          <cell r="V1042">
            <v>0</v>
          </cell>
        </row>
        <row r="1043">
          <cell r="V1043">
            <v>0</v>
          </cell>
        </row>
        <row r="1044">
          <cell r="V1044">
            <v>0</v>
          </cell>
        </row>
        <row r="1045">
          <cell r="V1045">
            <v>0</v>
          </cell>
        </row>
        <row r="1046">
          <cell r="V1046">
            <v>0</v>
          </cell>
        </row>
        <row r="1047">
          <cell r="V1047">
            <v>0</v>
          </cell>
        </row>
        <row r="1048">
          <cell r="V1048">
            <v>0</v>
          </cell>
        </row>
        <row r="1049">
          <cell r="V1049">
            <v>0</v>
          </cell>
        </row>
        <row r="1050">
          <cell r="V1050">
            <v>0</v>
          </cell>
        </row>
        <row r="1051">
          <cell r="V1051">
            <v>0</v>
          </cell>
        </row>
        <row r="1052">
          <cell r="V1052">
            <v>0</v>
          </cell>
        </row>
        <row r="1053">
          <cell r="V1053">
            <v>0</v>
          </cell>
        </row>
        <row r="1054">
          <cell r="V1054">
            <v>0</v>
          </cell>
        </row>
        <row r="1055">
          <cell r="V1055">
            <v>0</v>
          </cell>
        </row>
        <row r="1056">
          <cell r="V1056">
            <v>0</v>
          </cell>
        </row>
        <row r="1057">
          <cell r="V1057">
            <v>0</v>
          </cell>
        </row>
        <row r="1058">
          <cell r="V1058">
            <v>0</v>
          </cell>
        </row>
        <row r="1059">
          <cell r="V1059">
            <v>0</v>
          </cell>
        </row>
        <row r="1060">
          <cell r="V1060">
            <v>0</v>
          </cell>
        </row>
        <row r="1061">
          <cell r="V1061">
            <v>0</v>
          </cell>
        </row>
        <row r="1062">
          <cell r="V1062">
            <v>0</v>
          </cell>
        </row>
        <row r="1063">
          <cell r="V1063">
            <v>0</v>
          </cell>
        </row>
        <row r="1064">
          <cell r="V1064">
            <v>0</v>
          </cell>
        </row>
        <row r="1065">
          <cell r="V1065">
            <v>0</v>
          </cell>
        </row>
        <row r="1066">
          <cell r="V1066">
            <v>0</v>
          </cell>
        </row>
        <row r="1067">
          <cell r="V1067">
            <v>0</v>
          </cell>
        </row>
        <row r="1068">
          <cell r="V1068">
            <v>0</v>
          </cell>
        </row>
        <row r="1069">
          <cell r="V1069">
            <v>0</v>
          </cell>
        </row>
        <row r="1070">
          <cell r="V1070">
            <v>0</v>
          </cell>
        </row>
        <row r="1071">
          <cell r="V1071">
            <v>0</v>
          </cell>
        </row>
        <row r="1072">
          <cell r="V1072">
            <v>0</v>
          </cell>
        </row>
        <row r="1073">
          <cell r="V1073">
            <v>0</v>
          </cell>
        </row>
        <row r="1074">
          <cell r="V1074">
            <v>0</v>
          </cell>
        </row>
        <row r="1075">
          <cell r="V1075">
            <v>0</v>
          </cell>
        </row>
        <row r="1076">
          <cell r="V1076">
            <v>0</v>
          </cell>
        </row>
        <row r="1077">
          <cell r="V1077">
            <v>0</v>
          </cell>
        </row>
        <row r="1078">
          <cell r="V1078">
            <v>0</v>
          </cell>
        </row>
        <row r="1079">
          <cell r="V1079">
            <v>0</v>
          </cell>
        </row>
        <row r="1080">
          <cell r="V1080">
            <v>0</v>
          </cell>
        </row>
        <row r="1081">
          <cell r="V1081">
            <v>0</v>
          </cell>
        </row>
        <row r="1082">
          <cell r="V1082">
            <v>0</v>
          </cell>
        </row>
        <row r="1083">
          <cell r="V1083">
            <v>0</v>
          </cell>
        </row>
        <row r="1084">
          <cell r="V1084">
            <v>0</v>
          </cell>
        </row>
        <row r="1085">
          <cell r="V1085">
            <v>0</v>
          </cell>
        </row>
        <row r="1086">
          <cell r="V1086">
            <v>0</v>
          </cell>
        </row>
        <row r="1087">
          <cell r="V1087">
            <v>0</v>
          </cell>
        </row>
        <row r="1088">
          <cell r="V1088">
            <v>0</v>
          </cell>
        </row>
        <row r="1089">
          <cell r="V1089">
            <v>0</v>
          </cell>
        </row>
        <row r="1090">
          <cell r="V1090">
            <v>0</v>
          </cell>
        </row>
        <row r="1091">
          <cell r="V1091">
            <v>0</v>
          </cell>
        </row>
        <row r="1092">
          <cell r="V1092">
            <v>0</v>
          </cell>
        </row>
        <row r="1093">
          <cell r="V1093">
            <v>0</v>
          </cell>
        </row>
        <row r="1094">
          <cell r="V1094">
            <v>0</v>
          </cell>
        </row>
        <row r="1095">
          <cell r="V1095">
            <v>0</v>
          </cell>
        </row>
        <row r="1096">
          <cell r="V1096">
            <v>0</v>
          </cell>
        </row>
        <row r="1097">
          <cell r="V1097">
            <v>0</v>
          </cell>
        </row>
        <row r="1098">
          <cell r="V1098">
            <v>0</v>
          </cell>
        </row>
        <row r="1099">
          <cell r="V1099">
            <v>0</v>
          </cell>
        </row>
        <row r="1100">
          <cell r="V1100">
            <v>0</v>
          </cell>
        </row>
        <row r="1101">
          <cell r="V1101">
            <v>0</v>
          </cell>
        </row>
        <row r="1102">
          <cell r="V1102">
            <v>0</v>
          </cell>
        </row>
        <row r="1103">
          <cell r="V1103">
            <v>0</v>
          </cell>
        </row>
        <row r="1104">
          <cell r="V1104">
            <v>0</v>
          </cell>
        </row>
        <row r="1105">
          <cell r="V1105">
            <v>0</v>
          </cell>
        </row>
        <row r="1106">
          <cell r="V1106">
            <v>0</v>
          </cell>
        </row>
        <row r="1107">
          <cell r="V1107">
            <v>0</v>
          </cell>
        </row>
        <row r="1108">
          <cell r="V1108">
            <v>0</v>
          </cell>
        </row>
        <row r="1109">
          <cell r="V1109">
            <v>0</v>
          </cell>
        </row>
        <row r="1110">
          <cell r="V1110">
            <v>0</v>
          </cell>
        </row>
        <row r="1111">
          <cell r="V1111">
            <v>0</v>
          </cell>
        </row>
        <row r="1112">
          <cell r="V1112">
            <v>0</v>
          </cell>
        </row>
        <row r="1113">
          <cell r="V1113">
            <v>0</v>
          </cell>
        </row>
        <row r="1114">
          <cell r="V1114">
            <v>0</v>
          </cell>
        </row>
        <row r="1115">
          <cell r="V1115">
            <v>0</v>
          </cell>
        </row>
        <row r="1116">
          <cell r="V1116">
            <v>0</v>
          </cell>
        </row>
        <row r="1117">
          <cell r="V1117">
            <v>0</v>
          </cell>
        </row>
        <row r="1118">
          <cell r="V1118">
            <v>0</v>
          </cell>
        </row>
        <row r="1119">
          <cell r="V1119">
            <v>0</v>
          </cell>
        </row>
        <row r="1120">
          <cell r="V1120">
            <v>0</v>
          </cell>
        </row>
        <row r="1121">
          <cell r="V1121">
            <v>0</v>
          </cell>
        </row>
        <row r="1122">
          <cell r="V1122">
            <v>0</v>
          </cell>
        </row>
        <row r="1123">
          <cell r="V1123">
            <v>0</v>
          </cell>
        </row>
        <row r="1124">
          <cell r="V1124">
            <v>0</v>
          </cell>
        </row>
        <row r="1125">
          <cell r="V1125">
            <v>0</v>
          </cell>
        </row>
        <row r="1126">
          <cell r="V1126">
            <v>0</v>
          </cell>
        </row>
        <row r="1127">
          <cell r="V1127">
            <v>0</v>
          </cell>
        </row>
        <row r="1128">
          <cell r="V1128">
            <v>0</v>
          </cell>
        </row>
        <row r="1129">
          <cell r="V1129">
            <v>0</v>
          </cell>
        </row>
        <row r="1130">
          <cell r="V1130">
            <v>0</v>
          </cell>
        </row>
        <row r="1131">
          <cell r="V1131">
            <v>0</v>
          </cell>
        </row>
        <row r="1132">
          <cell r="V1132">
            <v>0</v>
          </cell>
        </row>
        <row r="1133">
          <cell r="V1133">
            <v>0</v>
          </cell>
        </row>
        <row r="1134">
          <cell r="V1134">
            <v>0</v>
          </cell>
        </row>
        <row r="1135">
          <cell r="V1135">
            <v>0</v>
          </cell>
        </row>
        <row r="1136">
          <cell r="V1136">
            <v>0</v>
          </cell>
        </row>
        <row r="1137">
          <cell r="V1137">
            <v>0</v>
          </cell>
        </row>
        <row r="1138">
          <cell r="V1138">
            <v>0</v>
          </cell>
        </row>
        <row r="1139">
          <cell r="V1139">
            <v>0</v>
          </cell>
        </row>
        <row r="1140">
          <cell r="V1140">
            <v>0</v>
          </cell>
        </row>
        <row r="1141">
          <cell r="V1141">
            <v>0</v>
          </cell>
        </row>
        <row r="1142">
          <cell r="V1142">
            <v>0</v>
          </cell>
        </row>
        <row r="1143">
          <cell r="V1143">
            <v>0</v>
          </cell>
        </row>
        <row r="1144">
          <cell r="V1144">
            <v>0</v>
          </cell>
        </row>
        <row r="1145">
          <cell r="V1145">
            <v>0</v>
          </cell>
        </row>
        <row r="1146">
          <cell r="V1146">
            <v>0</v>
          </cell>
        </row>
        <row r="1147">
          <cell r="V1147">
            <v>0</v>
          </cell>
        </row>
        <row r="1148">
          <cell r="V1148">
            <v>0</v>
          </cell>
        </row>
        <row r="1149">
          <cell r="V1149">
            <v>0</v>
          </cell>
        </row>
        <row r="1150">
          <cell r="V1150">
            <v>0</v>
          </cell>
        </row>
        <row r="1151">
          <cell r="V1151">
            <v>0</v>
          </cell>
        </row>
        <row r="1152">
          <cell r="V1152">
            <v>0</v>
          </cell>
        </row>
        <row r="1153">
          <cell r="V1153">
            <v>0</v>
          </cell>
        </row>
        <row r="1154">
          <cell r="V1154">
            <v>0</v>
          </cell>
        </row>
        <row r="1155">
          <cell r="V1155">
            <v>0</v>
          </cell>
        </row>
        <row r="1156">
          <cell r="V1156">
            <v>0</v>
          </cell>
        </row>
        <row r="1157">
          <cell r="V1157">
            <v>0</v>
          </cell>
        </row>
        <row r="1158">
          <cell r="V1158">
            <v>0</v>
          </cell>
        </row>
        <row r="1159">
          <cell r="V1159">
            <v>0</v>
          </cell>
        </row>
        <row r="1160">
          <cell r="V1160">
            <v>0</v>
          </cell>
        </row>
        <row r="1161">
          <cell r="V1161">
            <v>0</v>
          </cell>
        </row>
        <row r="1162">
          <cell r="V1162">
            <v>0</v>
          </cell>
        </row>
        <row r="1163">
          <cell r="V1163">
            <v>0</v>
          </cell>
        </row>
        <row r="1164">
          <cell r="V1164">
            <v>0</v>
          </cell>
        </row>
        <row r="1165">
          <cell r="V1165">
            <v>0</v>
          </cell>
        </row>
        <row r="1166">
          <cell r="V1166">
            <v>0</v>
          </cell>
        </row>
        <row r="1167">
          <cell r="V1167">
            <v>0</v>
          </cell>
        </row>
        <row r="1168">
          <cell r="V1168">
            <v>0</v>
          </cell>
        </row>
        <row r="1169">
          <cell r="V1169">
            <v>0</v>
          </cell>
        </row>
        <row r="1170">
          <cell r="V1170">
            <v>0</v>
          </cell>
        </row>
        <row r="1171">
          <cell r="V1171">
            <v>0</v>
          </cell>
        </row>
        <row r="1172">
          <cell r="V1172">
            <v>0</v>
          </cell>
        </row>
        <row r="1173">
          <cell r="V1173">
            <v>0</v>
          </cell>
        </row>
        <row r="1174">
          <cell r="V1174">
            <v>0</v>
          </cell>
        </row>
        <row r="1175">
          <cell r="V1175">
            <v>0</v>
          </cell>
        </row>
        <row r="1176">
          <cell r="V1176">
            <v>0</v>
          </cell>
        </row>
        <row r="1177">
          <cell r="V1177">
            <v>0</v>
          </cell>
        </row>
        <row r="1178">
          <cell r="V1178">
            <v>0</v>
          </cell>
        </row>
        <row r="1179">
          <cell r="V1179">
            <v>0</v>
          </cell>
        </row>
        <row r="1180">
          <cell r="V1180">
            <v>0</v>
          </cell>
        </row>
        <row r="1181">
          <cell r="V1181">
            <v>0</v>
          </cell>
        </row>
        <row r="1182">
          <cell r="V1182">
            <v>0</v>
          </cell>
        </row>
        <row r="1183">
          <cell r="V1183">
            <v>0</v>
          </cell>
        </row>
        <row r="1184">
          <cell r="V1184">
            <v>0</v>
          </cell>
        </row>
        <row r="1185">
          <cell r="V1185">
            <v>0</v>
          </cell>
        </row>
        <row r="1186">
          <cell r="V1186">
            <v>0</v>
          </cell>
        </row>
        <row r="1187">
          <cell r="V1187">
            <v>0</v>
          </cell>
        </row>
        <row r="1188">
          <cell r="V1188">
            <v>0</v>
          </cell>
        </row>
        <row r="1189">
          <cell r="V1189">
            <v>0</v>
          </cell>
        </row>
        <row r="1190">
          <cell r="V1190">
            <v>0</v>
          </cell>
        </row>
        <row r="1191">
          <cell r="V1191">
            <v>0</v>
          </cell>
        </row>
        <row r="1192">
          <cell r="V1192">
            <v>0</v>
          </cell>
        </row>
        <row r="1193">
          <cell r="V1193">
            <v>0</v>
          </cell>
        </row>
        <row r="1194">
          <cell r="V1194">
            <v>0</v>
          </cell>
        </row>
        <row r="1195">
          <cell r="V1195">
            <v>0</v>
          </cell>
        </row>
        <row r="1196">
          <cell r="V1196">
            <v>0</v>
          </cell>
        </row>
        <row r="1197">
          <cell r="V1197">
            <v>0</v>
          </cell>
        </row>
        <row r="1198">
          <cell r="V1198">
            <v>0</v>
          </cell>
        </row>
        <row r="1199">
          <cell r="V1199">
            <v>0</v>
          </cell>
        </row>
        <row r="1200">
          <cell r="V1200">
            <v>0</v>
          </cell>
        </row>
        <row r="1201">
          <cell r="V1201">
            <v>0</v>
          </cell>
        </row>
        <row r="1202">
          <cell r="V1202">
            <v>0</v>
          </cell>
        </row>
        <row r="1203">
          <cell r="V1203">
            <v>0</v>
          </cell>
        </row>
        <row r="1204">
          <cell r="V1204">
            <v>0</v>
          </cell>
        </row>
        <row r="1205">
          <cell r="V1205">
            <v>0</v>
          </cell>
        </row>
        <row r="1206">
          <cell r="V1206">
            <v>0</v>
          </cell>
        </row>
        <row r="1207">
          <cell r="V1207">
            <v>0</v>
          </cell>
        </row>
        <row r="1208">
          <cell r="V1208">
            <v>0</v>
          </cell>
        </row>
        <row r="1209">
          <cell r="V1209">
            <v>0</v>
          </cell>
        </row>
        <row r="1210">
          <cell r="V1210">
            <v>0</v>
          </cell>
        </row>
        <row r="1211">
          <cell r="V1211">
            <v>0</v>
          </cell>
        </row>
        <row r="1212">
          <cell r="V1212">
            <v>0</v>
          </cell>
        </row>
        <row r="1213">
          <cell r="V1213">
            <v>0</v>
          </cell>
        </row>
        <row r="1214">
          <cell r="V1214">
            <v>0</v>
          </cell>
        </row>
        <row r="1215">
          <cell r="V1215">
            <v>0</v>
          </cell>
        </row>
        <row r="1216">
          <cell r="V1216">
            <v>0</v>
          </cell>
        </row>
        <row r="1217">
          <cell r="V1217">
            <v>0</v>
          </cell>
        </row>
        <row r="1218">
          <cell r="V1218">
            <v>0</v>
          </cell>
        </row>
        <row r="1219">
          <cell r="V1219">
            <v>0</v>
          </cell>
        </row>
        <row r="1220">
          <cell r="V1220">
            <v>0</v>
          </cell>
        </row>
        <row r="1221">
          <cell r="V1221">
            <v>0</v>
          </cell>
        </row>
        <row r="1222">
          <cell r="V1222">
            <v>0</v>
          </cell>
        </row>
        <row r="1223">
          <cell r="V1223">
            <v>0</v>
          </cell>
        </row>
        <row r="1224">
          <cell r="V1224">
            <v>0</v>
          </cell>
        </row>
        <row r="1225">
          <cell r="V1225">
            <v>0</v>
          </cell>
        </row>
        <row r="1226">
          <cell r="V1226">
            <v>0</v>
          </cell>
        </row>
        <row r="1227">
          <cell r="V1227">
            <v>0</v>
          </cell>
        </row>
        <row r="1228">
          <cell r="V1228">
            <v>0</v>
          </cell>
        </row>
        <row r="1229">
          <cell r="V1229">
            <v>0</v>
          </cell>
        </row>
        <row r="1230">
          <cell r="V1230">
            <v>0</v>
          </cell>
        </row>
        <row r="1231">
          <cell r="V1231">
            <v>0</v>
          </cell>
        </row>
        <row r="1232">
          <cell r="V1232">
            <v>0</v>
          </cell>
        </row>
        <row r="1233">
          <cell r="V1233">
            <v>0</v>
          </cell>
        </row>
        <row r="1234">
          <cell r="V1234">
            <v>0</v>
          </cell>
        </row>
        <row r="1235">
          <cell r="V1235">
            <v>0</v>
          </cell>
        </row>
        <row r="1236">
          <cell r="V1236">
            <v>0</v>
          </cell>
        </row>
        <row r="1237">
          <cell r="V1237">
            <v>0</v>
          </cell>
        </row>
        <row r="1238">
          <cell r="V1238">
            <v>0</v>
          </cell>
        </row>
        <row r="1239">
          <cell r="V1239">
            <v>0</v>
          </cell>
        </row>
        <row r="1240">
          <cell r="V1240">
            <v>0</v>
          </cell>
        </row>
        <row r="1241">
          <cell r="V1241">
            <v>0</v>
          </cell>
        </row>
        <row r="1242">
          <cell r="V1242">
            <v>0</v>
          </cell>
        </row>
        <row r="1243">
          <cell r="V1243">
            <v>0</v>
          </cell>
        </row>
        <row r="1244">
          <cell r="V1244">
            <v>0</v>
          </cell>
        </row>
        <row r="1245">
          <cell r="V1245">
            <v>0</v>
          </cell>
        </row>
        <row r="1246">
          <cell r="V1246">
            <v>0</v>
          </cell>
        </row>
        <row r="1247">
          <cell r="V1247">
            <v>0</v>
          </cell>
        </row>
        <row r="1248">
          <cell r="V1248">
            <v>0</v>
          </cell>
        </row>
        <row r="1249">
          <cell r="V1249">
            <v>0</v>
          </cell>
        </row>
        <row r="1250">
          <cell r="V1250">
            <v>0</v>
          </cell>
        </row>
        <row r="1251">
          <cell r="V1251">
            <v>0</v>
          </cell>
        </row>
        <row r="1252">
          <cell r="V1252">
            <v>0</v>
          </cell>
        </row>
        <row r="1253">
          <cell r="V1253">
            <v>0</v>
          </cell>
        </row>
        <row r="1254">
          <cell r="V1254">
            <v>0</v>
          </cell>
        </row>
        <row r="1255">
          <cell r="V1255">
            <v>0</v>
          </cell>
        </row>
        <row r="1256">
          <cell r="V1256">
            <v>0</v>
          </cell>
        </row>
        <row r="1257">
          <cell r="V1257">
            <v>0</v>
          </cell>
        </row>
        <row r="1258">
          <cell r="V1258">
            <v>0</v>
          </cell>
        </row>
        <row r="1259">
          <cell r="V1259">
            <v>0</v>
          </cell>
        </row>
        <row r="1260">
          <cell r="V1260">
            <v>0</v>
          </cell>
        </row>
        <row r="1261">
          <cell r="V1261">
            <v>0</v>
          </cell>
        </row>
        <row r="1262">
          <cell r="V1262">
            <v>0</v>
          </cell>
        </row>
        <row r="1263">
          <cell r="V1263">
            <v>0</v>
          </cell>
        </row>
        <row r="1264">
          <cell r="V1264">
            <v>0</v>
          </cell>
        </row>
        <row r="1265">
          <cell r="V1265">
            <v>0</v>
          </cell>
        </row>
        <row r="1266">
          <cell r="V1266">
            <v>0</v>
          </cell>
        </row>
        <row r="1267">
          <cell r="V1267">
            <v>0</v>
          </cell>
        </row>
        <row r="1268">
          <cell r="V1268">
            <v>0</v>
          </cell>
        </row>
        <row r="1269">
          <cell r="V1269">
            <v>0</v>
          </cell>
        </row>
        <row r="1270">
          <cell r="V1270">
            <v>0</v>
          </cell>
        </row>
        <row r="1271">
          <cell r="V1271">
            <v>0</v>
          </cell>
        </row>
        <row r="1272">
          <cell r="V1272">
            <v>0</v>
          </cell>
        </row>
        <row r="1273">
          <cell r="V1273">
            <v>0</v>
          </cell>
        </row>
        <row r="1274">
          <cell r="V1274">
            <v>0</v>
          </cell>
        </row>
        <row r="1275">
          <cell r="V1275">
            <v>0</v>
          </cell>
        </row>
        <row r="1276">
          <cell r="V1276">
            <v>0</v>
          </cell>
        </row>
        <row r="1277">
          <cell r="V1277">
            <v>0</v>
          </cell>
        </row>
        <row r="1278">
          <cell r="V1278">
            <v>0</v>
          </cell>
        </row>
        <row r="1279">
          <cell r="V1279">
            <v>0</v>
          </cell>
        </row>
        <row r="1280">
          <cell r="V1280">
            <v>0</v>
          </cell>
        </row>
        <row r="1281">
          <cell r="V1281">
            <v>0</v>
          </cell>
        </row>
        <row r="1282">
          <cell r="V1282">
            <v>0</v>
          </cell>
        </row>
        <row r="1283">
          <cell r="V1283">
            <v>0</v>
          </cell>
        </row>
        <row r="1284">
          <cell r="V1284">
            <v>0</v>
          </cell>
        </row>
        <row r="1285">
          <cell r="V1285">
            <v>0</v>
          </cell>
        </row>
        <row r="1286">
          <cell r="V1286">
            <v>0</v>
          </cell>
        </row>
        <row r="1287">
          <cell r="V1287">
            <v>0</v>
          </cell>
        </row>
        <row r="1288">
          <cell r="V1288">
            <v>0</v>
          </cell>
        </row>
        <row r="1289">
          <cell r="V1289">
            <v>0</v>
          </cell>
        </row>
        <row r="1290">
          <cell r="V1290">
            <v>0</v>
          </cell>
        </row>
        <row r="1291">
          <cell r="V1291">
            <v>0</v>
          </cell>
        </row>
        <row r="1292">
          <cell r="V1292">
            <v>0</v>
          </cell>
        </row>
        <row r="1293">
          <cell r="V1293">
            <v>0</v>
          </cell>
        </row>
        <row r="1294">
          <cell r="V1294">
            <v>0</v>
          </cell>
        </row>
        <row r="1295">
          <cell r="V1295">
            <v>0</v>
          </cell>
        </row>
        <row r="1296">
          <cell r="V1296">
            <v>0</v>
          </cell>
        </row>
        <row r="1297">
          <cell r="V1297">
            <v>0</v>
          </cell>
        </row>
        <row r="1298">
          <cell r="V1298">
            <v>0</v>
          </cell>
        </row>
        <row r="1299">
          <cell r="V1299">
            <v>0</v>
          </cell>
        </row>
        <row r="1300">
          <cell r="V1300">
            <v>0</v>
          </cell>
        </row>
        <row r="1301">
          <cell r="V1301">
            <v>0</v>
          </cell>
        </row>
        <row r="1302">
          <cell r="V1302">
            <v>0</v>
          </cell>
        </row>
        <row r="1303">
          <cell r="V1303">
            <v>0</v>
          </cell>
        </row>
        <row r="1304">
          <cell r="V1304">
            <v>0</v>
          </cell>
        </row>
        <row r="1305">
          <cell r="V1305">
            <v>0</v>
          </cell>
        </row>
        <row r="1306">
          <cell r="V1306">
            <v>0</v>
          </cell>
        </row>
        <row r="1307">
          <cell r="V1307">
            <v>0</v>
          </cell>
        </row>
        <row r="1308">
          <cell r="V1308">
            <v>0</v>
          </cell>
        </row>
        <row r="1309">
          <cell r="V1309">
            <v>0</v>
          </cell>
        </row>
        <row r="1310">
          <cell r="V1310">
            <v>0</v>
          </cell>
        </row>
        <row r="1311">
          <cell r="V1311">
            <v>0</v>
          </cell>
        </row>
        <row r="1312">
          <cell r="V1312">
            <v>0</v>
          </cell>
        </row>
        <row r="1313">
          <cell r="V1313">
            <v>0</v>
          </cell>
        </row>
        <row r="1314">
          <cell r="V1314">
            <v>0</v>
          </cell>
        </row>
        <row r="1315">
          <cell r="V1315">
            <v>0</v>
          </cell>
        </row>
        <row r="1316">
          <cell r="V1316">
            <v>0</v>
          </cell>
        </row>
        <row r="1317">
          <cell r="V1317">
            <v>0</v>
          </cell>
        </row>
        <row r="1318">
          <cell r="V1318">
            <v>0</v>
          </cell>
        </row>
        <row r="1319">
          <cell r="V1319">
            <v>0</v>
          </cell>
        </row>
        <row r="1320">
          <cell r="V1320">
            <v>0</v>
          </cell>
        </row>
        <row r="1321">
          <cell r="V1321">
            <v>0</v>
          </cell>
        </row>
        <row r="1322">
          <cell r="V1322">
            <v>0</v>
          </cell>
        </row>
        <row r="1323">
          <cell r="V1323">
            <v>0</v>
          </cell>
        </row>
        <row r="1324">
          <cell r="V1324">
            <v>0</v>
          </cell>
        </row>
        <row r="1325">
          <cell r="V1325">
            <v>0</v>
          </cell>
        </row>
        <row r="1326">
          <cell r="V1326">
            <v>0</v>
          </cell>
        </row>
        <row r="1327">
          <cell r="V1327">
            <v>0</v>
          </cell>
        </row>
        <row r="1328">
          <cell r="V1328">
            <v>0</v>
          </cell>
        </row>
        <row r="1329">
          <cell r="V1329">
            <v>0</v>
          </cell>
        </row>
        <row r="1330">
          <cell r="V1330">
            <v>0</v>
          </cell>
        </row>
        <row r="1331">
          <cell r="V1331">
            <v>0</v>
          </cell>
        </row>
        <row r="1332">
          <cell r="V1332">
            <v>0</v>
          </cell>
        </row>
        <row r="1333">
          <cell r="V1333">
            <v>0</v>
          </cell>
        </row>
        <row r="1334">
          <cell r="V1334">
            <v>0</v>
          </cell>
        </row>
        <row r="1335">
          <cell r="V1335">
            <v>0</v>
          </cell>
        </row>
        <row r="1336">
          <cell r="V1336">
            <v>0</v>
          </cell>
        </row>
        <row r="1337">
          <cell r="V1337">
            <v>0</v>
          </cell>
        </row>
        <row r="1338">
          <cell r="V1338">
            <v>0</v>
          </cell>
        </row>
        <row r="1339">
          <cell r="V1339">
            <v>0</v>
          </cell>
        </row>
        <row r="1340">
          <cell r="V1340">
            <v>0</v>
          </cell>
        </row>
        <row r="1341">
          <cell r="V1341">
            <v>0</v>
          </cell>
        </row>
        <row r="1342">
          <cell r="V1342">
            <v>0</v>
          </cell>
        </row>
        <row r="1343">
          <cell r="V1343">
            <v>0</v>
          </cell>
        </row>
        <row r="1344">
          <cell r="V1344">
            <v>0</v>
          </cell>
        </row>
        <row r="1345">
          <cell r="V1345">
            <v>0</v>
          </cell>
        </row>
        <row r="1346">
          <cell r="V1346">
            <v>0</v>
          </cell>
        </row>
        <row r="1347">
          <cell r="V1347">
            <v>0</v>
          </cell>
        </row>
        <row r="1348">
          <cell r="V1348">
            <v>0</v>
          </cell>
        </row>
        <row r="1349">
          <cell r="V1349">
            <v>0</v>
          </cell>
        </row>
        <row r="1350">
          <cell r="V1350">
            <v>0</v>
          </cell>
        </row>
        <row r="1351">
          <cell r="V1351">
            <v>0</v>
          </cell>
        </row>
        <row r="1352">
          <cell r="V1352">
            <v>0</v>
          </cell>
        </row>
        <row r="1353">
          <cell r="V1353">
            <v>0</v>
          </cell>
        </row>
        <row r="1354">
          <cell r="V1354">
            <v>0</v>
          </cell>
        </row>
        <row r="1355">
          <cell r="V1355">
            <v>0</v>
          </cell>
        </row>
        <row r="1356">
          <cell r="V1356">
            <v>0</v>
          </cell>
        </row>
        <row r="1357">
          <cell r="V1357">
            <v>0</v>
          </cell>
        </row>
        <row r="1358">
          <cell r="V1358">
            <v>0</v>
          </cell>
        </row>
        <row r="1359">
          <cell r="V1359">
            <v>0</v>
          </cell>
        </row>
        <row r="1360">
          <cell r="V1360">
            <v>0</v>
          </cell>
        </row>
        <row r="1361">
          <cell r="V1361">
            <v>0</v>
          </cell>
        </row>
        <row r="1362">
          <cell r="V1362">
            <v>0</v>
          </cell>
        </row>
        <row r="1363">
          <cell r="V1363">
            <v>0</v>
          </cell>
        </row>
        <row r="1364">
          <cell r="V1364">
            <v>0</v>
          </cell>
        </row>
        <row r="1365">
          <cell r="V1365">
            <v>0</v>
          </cell>
        </row>
        <row r="1366">
          <cell r="V1366">
            <v>0</v>
          </cell>
        </row>
        <row r="1367">
          <cell r="V1367">
            <v>0</v>
          </cell>
        </row>
        <row r="1368">
          <cell r="V1368">
            <v>0</v>
          </cell>
        </row>
        <row r="1369">
          <cell r="V1369">
            <v>0</v>
          </cell>
        </row>
        <row r="1370">
          <cell r="V1370">
            <v>0</v>
          </cell>
        </row>
        <row r="1371">
          <cell r="V1371">
            <v>0</v>
          </cell>
        </row>
        <row r="1372">
          <cell r="V1372">
            <v>0</v>
          </cell>
        </row>
        <row r="1373">
          <cell r="V1373">
            <v>0</v>
          </cell>
        </row>
        <row r="1374">
          <cell r="V1374">
            <v>0</v>
          </cell>
        </row>
        <row r="1375">
          <cell r="V1375">
            <v>0</v>
          </cell>
        </row>
        <row r="1376">
          <cell r="V1376">
            <v>0</v>
          </cell>
        </row>
        <row r="1377">
          <cell r="V1377">
            <v>0</v>
          </cell>
        </row>
        <row r="1378">
          <cell r="V1378">
            <v>0</v>
          </cell>
        </row>
        <row r="1379">
          <cell r="V1379">
            <v>0</v>
          </cell>
        </row>
        <row r="1380">
          <cell r="V1380">
            <v>0</v>
          </cell>
        </row>
        <row r="1381">
          <cell r="V1381">
            <v>0</v>
          </cell>
        </row>
        <row r="1382">
          <cell r="V1382">
            <v>0</v>
          </cell>
        </row>
        <row r="1383">
          <cell r="V1383">
            <v>0</v>
          </cell>
        </row>
        <row r="1384">
          <cell r="V1384">
            <v>0</v>
          </cell>
        </row>
        <row r="1385">
          <cell r="V1385">
            <v>0</v>
          </cell>
        </row>
        <row r="1386">
          <cell r="V1386">
            <v>0</v>
          </cell>
        </row>
        <row r="1387">
          <cell r="V1387">
            <v>0</v>
          </cell>
        </row>
        <row r="1388">
          <cell r="V1388">
            <v>0</v>
          </cell>
        </row>
        <row r="1389">
          <cell r="V1389">
            <v>0</v>
          </cell>
        </row>
        <row r="1390">
          <cell r="V1390">
            <v>0</v>
          </cell>
        </row>
        <row r="1391">
          <cell r="V1391">
            <v>0</v>
          </cell>
        </row>
        <row r="1392">
          <cell r="V1392">
            <v>0</v>
          </cell>
        </row>
        <row r="1393">
          <cell r="V1393">
            <v>0</v>
          </cell>
        </row>
        <row r="1394">
          <cell r="V1394">
            <v>0</v>
          </cell>
        </row>
        <row r="1395">
          <cell r="V1395">
            <v>0</v>
          </cell>
        </row>
        <row r="1396">
          <cell r="V1396">
            <v>0</v>
          </cell>
        </row>
        <row r="1397">
          <cell r="V1397">
            <v>0</v>
          </cell>
        </row>
        <row r="1398">
          <cell r="V1398">
            <v>0</v>
          </cell>
        </row>
        <row r="1399">
          <cell r="V1399">
            <v>0</v>
          </cell>
        </row>
        <row r="1400">
          <cell r="V1400">
            <v>0</v>
          </cell>
        </row>
        <row r="1401">
          <cell r="V1401">
            <v>0</v>
          </cell>
        </row>
        <row r="1402">
          <cell r="V1402">
            <v>0</v>
          </cell>
        </row>
        <row r="1403">
          <cell r="V1403">
            <v>0</v>
          </cell>
        </row>
        <row r="1404">
          <cell r="V1404">
            <v>0</v>
          </cell>
        </row>
        <row r="1405">
          <cell r="V1405">
            <v>0</v>
          </cell>
        </row>
        <row r="1406">
          <cell r="V1406">
            <v>0</v>
          </cell>
        </row>
        <row r="1407">
          <cell r="V1407">
            <v>0</v>
          </cell>
        </row>
        <row r="1408">
          <cell r="V1408">
            <v>0</v>
          </cell>
        </row>
        <row r="1409">
          <cell r="V1409">
            <v>0</v>
          </cell>
        </row>
        <row r="1410">
          <cell r="V1410">
            <v>0</v>
          </cell>
        </row>
        <row r="1411">
          <cell r="V1411">
            <v>0</v>
          </cell>
        </row>
        <row r="1412">
          <cell r="V1412">
            <v>0</v>
          </cell>
        </row>
        <row r="1413">
          <cell r="V1413">
            <v>0</v>
          </cell>
        </row>
        <row r="1414">
          <cell r="V1414">
            <v>0</v>
          </cell>
        </row>
        <row r="1415">
          <cell r="V1415">
            <v>0</v>
          </cell>
        </row>
        <row r="1416">
          <cell r="V1416">
            <v>0</v>
          </cell>
        </row>
        <row r="1417">
          <cell r="V1417">
            <v>0</v>
          </cell>
        </row>
        <row r="1418">
          <cell r="V1418">
            <v>0</v>
          </cell>
        </row>
        <row r="1419">
          <cell r="V1419">
            <v>0</v>
          </cell>
        </row>
        <row r="1420">
          <cell r="V1420">
            <v>0</v>
          </cell>
        </row>
        <row r="1421">
          <cell r="V1421">
            <v>0</v>
          </cell>
        </row>
        <row r="1422">
          <cell r="V1422">
            <v>0</v>
          </cell>
        </row>
        <row r="1423">
          <cell r="V1423">
            <v>0</v>
          </cell>
        </row>
        <row r="1424">
          <cell r="V1424">
            <v>0</v>
          </cell>
        </row>
        <row r="1425">
          <cell r="V1425">
            <v>0</v>
          </cell>
        </row>
        <row r="1426">
          <cell r="V1426">
            <v>0</v>
          </cell>
        </row>
        <row r="1427">
          <cell r="V1427">
            <v>0</v>
          </cell>
        </row>
        <row r="1428">
          <cell r="V1428">
            <v>0</v>
          </cell>
        </row>
        <row r="1429">
          <cell r="V1429">
            <v>0</v>
          </cell>
        </row>
        <row r="1430">
          <cell r="V1430">
            <v>0</v>
          </cell>
        </row>
        <row r="1431">
          <cell r="V1431">
            <v>0</v>
          </cell>
        </row>
        <row r="1432">
          <cell r="V1432">
            <v>0</v>
          </cell>
        </row>
        <row r="1433">
          <cell r="V1433">
            <v>0</v>
          </cell>
        </row>
        <row r="1434">
          <cell r="V1434">
            <v>0</v>
          </cell>
        </row>
        <row r="1435">
          <cell r="V1435">
            <v>0</v>
          </cell>
        </row>
        <row r="1436">
          <cell r="V1436">
            <v>0</v>
          </cell>
        </row>
        <row r="1437">
          <cell r="V1437">
            <v>0</v>
          </cell>
        </row>
        <row r="1438">
          <cell r="V1438">
            <v>0</v>
          </cell>
        </row>
        <row r="1439">
          <cell r="V1439">
            <v>0</v>
          </cell>
        </row>
        <row r="1440">
          <cell r="V1440">
            <v>0</v>
          </cell>
        </row>
        <row r="1441">
          <cell r="V1441">
            <v>0</v>
          </cell>
        </row>
        <row r="1442">
          <cell r="V1442">
            <v>0</v>
          </cell>
        </row>
        <row r="1443">
          <cell r="V1443">
            <v>0</v>
          </cell>
        </row>
        <row r="1444">
          <cell r="V1444">
            <v>0</v>
          </cell>
        </row>
        <row r="1445">
          <cell r="V1445">
            <v>0</v>
          </cell>
        </row>
        <row r="1446">
          <cell r="V1446">
            <v>0</v>
          </cell>
        </row>
        <row r="1447">
          <cell r="V1447">
            <v>0</v>
          </cell>
        </row>
        <row r="1448">
          <cell r="V1448">
            <v>0</v>
          </cell>
        </row>
        <row r="1449">
          <cell r="V1449">
            <v>0</v>
          </cell>
        </row>
        <row r="1450">
          <cell r="V1450">
            <v>0</v>
          </cell>
        </row>
        <row r="1451">
          <cell r="V1451">
            <v>0</v>
          </cell>
        </row>
        <row r="1452">
          <cell r="V1452">
            <v>0</v>
          </cell>
        </row>
        <row r="1453">
          <cell r="V1453">
            <v>0</v>
          </cell>
        </row>
        <row r="1454">
          <cell r="V1454">
            <v>0</v>
          </cell>
        </row>
        <row r="1455">
          <cell r="V1455">
            <v>0</v>
          </cell>
        </row>
        <row r="1456">
          <cell r="V1456">
            <v>0</v>
          </cell>
        </row>
        <row r="1457">
          <cell r="V1457">
            <v>0</v>
          </cell>
        </row>
        <row r="1458">
          <cell r="V1458">
            <v>0</v>
          </cell>
        </row>
        <row r="1459">
          <cell r="V1459">
            <v>0</v>
          </cell>
        </row>
        <row r="1460">
          <cell r="V1460">
            <v>0</v>
          </cell>
        </row>
        <row r="1461">
          <cell r="V1461">
            <v>0</v>
          </cell>
        </row>
        <row r="1462">
          <cell r="V1462">
            <v>0</v>
          </cell>
        </row>
        <row r="1463">
          <cell r="V1463">
            <v>0</v>
          </cell>
        </row>
        <row r="1464">
          <cell r="V1464">
            <v>0</v>
          </cell>
        </row>
        <row r="1465">
          <cell r="V1465">
            <v>0</v>
          </cell>
        </row>
        <row r="1466">
          <cell r="V1466">
            <v>0</v>
          </cell>
        </row>
        <row r="1467">
          <cell r="V1467">
            <v>0</v>
          </cell>
        </row>
        <row r="1468">
          <cell r="V1468">
            <v>0</v>
          </cell>
        </row>
        <row r="1469">
          <cell r="V1469">
            <v>0</v>
          </cell>
        </row>
        <row r="1470">
          <cell r="V1470">
            <v>0</v>
          </cell>
        </row>
        <row r="1471">
          <cell r="V1471">
            <v>0</v>
          </cell>
        </row>
        <row r="1472">
          <cell r="V1472">
            <v>0</v>
          </cell>
        </row>
        <row r="1473">
          <cell r="V1473">
            <v>0</v>
          </cell>
        </row>
        <row r="1474">
          <cell r="V1474">
            <v>0</v>
          </cell>
        </row>
        <row r="1475">
          <cell r="V1475">
            <v>0</v>
          </cell>
        </row>
        <row r="1476">
          <cell r="V1476">
            <v>0</v>
          </cell>
        </row>
        <row r="1477">
          <cell r="V1477">
            <v>0</v>
          </cell>
        </row>
        <row r="1478">
          <cell r="V1478">
            <v>0</v>
          </cell>
        </row>
        <row r="1479">
          <cell r="V1479">
            <v>0</v>
          </cell>
        </row>
        <row r="1480">
          <cell r="V1480">
            <v>0</v>
          </cell>
        </row>
        <row r="1481">
          <cell r="V1481">
            <v>0</v>
          </cell>
        </row>
        <row r="1482">
          <cell r="V1482">
            <v>0</v>
          </cell>
        </row>
        <row r="1483">
          <cell r="V1483">
            <v>0</v>
          </cell>
        </row>
        <row r="1484">
          <cell r="V1484">
            <v>0</v>
          </cell>
        </row>
        <row r="1485">
          <cell r="V1485">
            <v>0</v>
          </cell>
        </row>
        <row r="1486">
          <cell r="V1486">
            <v>0</v>
          </cell>
        </row>
        <row r="1487">
          <cell r="V1487">
            <v>0</v>
          </cell>
        </row>
        <row r="1488">
          <cell r="V1488">
            <v>0</v>
          </cell>
        </row>
        <row r="1489">
          <cell r="V1489">
            <v>0</v>
          </cell>
        </row>
        <row r="1490">
          <cell r="V1490">
            <v>0</v>
          </cell>
        </row>
        <row r="1491">
          <cell r="V1491">
            <v>0</v>
          </cell>
        </row>
        <row r="1492">
          <cell r="V1492">
            <v>0</v>
          </cell>
        </row>
        <row r="1493">
          <cell r="V1493">
            <v>0</v>
          </cell>
        </row>
        <row r="1494">
          <cell r="V1494">
            <v>0</v>
          </cell>
        </row>
        <row r="1495">
          <cell r="V1495">
            <v>0</v>
          </cell>
        </row>
        <row r="1496">
          <cell r="V1496">
            <v>0</v>
          </cell>
        </row>
        <row r="1497">
          <cell r="V1497">
            <v>0</v>
          </cell>
        </row>
        <row r="1498">
          <cell r="V1498">
            <v>0</v>
          </cell>
        </row>
        <row r="1499">
          <cell r="V1499">
            <v>0</v>
          </cell>
        </row>
        <row r="1500">
          <cell r="V1500">
            <v>0</v>
          </cell>
        </row>
        <row r="1501">
          <cell r="V1501">
            <v>0</v>
          </cell>
        </row>
        <row r="1502">
          <cell r="V1502">
            <v>0</v>
          </cell>
        </row>
        <row r="1503">
          <cell r="V1503">
            <v>0</v>
          </cell>
        </row>
        <row r="1504">
          <cell r="V1504">
            <v>0</v>
          </cell>
        </row>
        <row r="1505">
          <cell r="V1505">
            <v>0</v>
          </cell>
        </row>
        <row r="1506">
          <cell r="V1506">
            <v>0</v>
          </cell>
        </row>
        <row r="1507">
          <cell r="V1507">
            <v>0</v>
          </cell>
        </row>
        <row r="1508">
          <cell r="V1508">
            <v>0</v>
          </cell>
        </row>
        <row r="1509">
          <cell r="V1509">
            <v>0</v>
          </cell>
        </row>
        <row r="1510">
          <cell r="V1510">
            <v>0</v>
          </cell>
        </row>
        <row r="1511">
          <cell r="V1511">
            <v>0</v>
          </cell>
        </row>
        <row r="1512">
          <cell r="V1512">
            <v>0</v>
          </cell>
        </row>
        <row r="1513">
          <cell r="V1513">
            <v>0</v>
          </cell>
        </row>
        <row r="1514">
          <cell r="V1514">
            <v>0</v>
          </cell>
        </row>
        <row r="1515">
          <cell r="V1515">
            <v>0</v>
          </cell>
        </row>
        <row r="1516">
          <cell r="V1516">
            <v>0</v>
          </cell>
        </row>
        <row r="1517">
          <cell r="V1517">
            <v>0</v>
          </cell>
        </row>
        <row r="1518">
          <cell r="V1518">
            <v>0</v>
          </cell>
        </row>
        <row r="1519">
          <cell r="V1519">
            <v>0</v>
          </cell>
        </row>
        <row r="1520">
          <cell r="V1520">
            <v>0</v>
          </cell>
        </row>
        <row r="1521">
          <cell r="V1521">
            <v>0</v>
          </cell>
        </row>
        <row r="1522">
          <cell r="V1522">
            <v>0</v>
          </cell>
        </row>
        <row r="1523">
          <cell r="V1523">
            <v>0</v>
          </cell>
        </row>
        <row r="1524">
          <cell r="V1524">
            <v>0</v>
          </cell>
        </row>
        <row r="1525">
          <cell r="V1525">
            <v>0</v>
          </cell>
        </row>
        <row r="1526">
          <cell r="V1526">
            <v>0</v>
          </cell>
        </row>
        <row r="1527">
          <cell r="V1527">
            <v>0</v>
          </cell>
        </row>
        <row r="1528">
          <cell r="V1528">
            <v>0</v>
          </cell>
        </row>
        <row r="1529">
          <cell r="V1529">
            <v>0</v>
          </cell>
        </row>
        <row r="1530">
          <cell r="V1530">
            <v>0</v>
          </cell>
        </row>
        <row r="1531">
          <cell r="V1531">
            <v>0</v>
          </cell>
        </row>
        <row r="1532">
          <cell r="V1532">
            <v>0</v>
          </cell>
        </row>
        <row r="1533">
          <cell r="V1533">
            <v>0</v>
          </cell>
        </row>
        <row r="1534">
          <cell r="V1534">
            <v>0</v>
          </cell>
        </row>
        <row r="1535">
          <cell r="V1535">
            <v>0</v>
          </cell>
        </row>
        <row r="1536">
          <cell r="V1536">
            <v>0</v>
          </cell>
        </row>
        <row r="1537">
          <cell r="V1537">
            <v>0</v>
          </cell>
        </row>
        <row r="1538">
          <cell r="V1538">
            <v>0</v>
          </cell>
        </row>
        <row r="1539">
          <cell r="V1539">
            <v>0</v>
          </cell>
        </row>
        <row r="1540">
          <cell r="V1540">
            <v>0</v>
          </cell>
        </row>
        <row r="1541">
          <cell r="V1541">
            <v>0</v>
          </cell>
        </row>
        <row r="1542">
          <cell r="V1542">
            <v>0</v>
          </cell>
        </row>
        <row r="1543">
          <cell r="V1543">
            <v>0</v>
          </cell>
        </row>
        <row r="1544">
          <cell r="V1544">
            <v>0</v>
          </cell>
        </row>
        <row r="1545">
          <cell r="V1545">
            <v>0</v>
          </cell>
        </row>
        <row r="1546">
          <cell r="V1546">
            <v>0</v>
          </cell>
        </row>
        <row r="1547">
          <cell r="V1547">
            <v>0</v>
          </cell>
        </row>
        <row r="1548">
          <cell r="V1548">
            <v>0</v>
          </cell>
        </row>
        <row r="1549">
          <cell r="V1549">
            <v>0</v>
          </cell>
        </row>
        <row r="1550">
          <cell r="V1550">
            <v>0</v>
          </cell>
        </row>
        <row r="1551">
          <cell r="V1551">
            <v>0</v>
          </cell>
        </row>
        <row r="1552">
          <cell r="V1552">
            <v>0</v>
          </cell>
        </row>
        <row r="1553">
          <cell r="V1553">
            <v>0</v>
          </cell>
        </row>
        <row r="1554">
          <cell r="V1554">
            <v>0</v>
          </cell>
        </row>
        <row r="1555">
          <cell r="V1555">
            <v>0</v>
          </cell>
        </row>
        <row r="1556">
          <cell r="V1556">
            <v>0</v>
          </cell>
        </row>
        <row r="1557">
          <cell r="V1557">
            <v>0</v>
          </cell>
        </row>
        <row r="1558">
          <cell r="V1558">
            <v>0</v>
          </cell>
        </row>
        <row r="1559">
          <cell r="V1559">
            <v>0</v>
          </cell>
        </row>
        <row r="1560">
          <cell r="V1560">
            <v>0</v>
          </cell>
        </row>
        <row r="1561">
          <cell r="V1561">
            <v>0</v>
          </cell>
        </row>
        <row r="1562">
          <cell r="V1562">
            <v>0</v>
          </cell>
        </row>
        <row r="1563">
          <cell r="V1563">
            <v>0</v>
          </cell>
        </row>
        <row r="1564">
          <cell r="V1564">
            <v>0</v>
          </cell>
        </row>
        <row r="1565">
          <cell r="V1565">
            <v>0</v>
          </cell>
        </row>
        <row r="1566">
          <cell r="V1566">
            <v>0</v>
          </cell>
        </row>
        <row r="1567">
          <cell r="V1567">
            <v>0</v>
          </cell>
        </row>
        <row r="1568">
          <cell r="V1568">
            <v>0</v>
          </cell>
        </row>
        <row r="1569">
          <cell r="V1569">
            <v>0</v>
          </cell>
        </row>
        <row r="1570">
          <cell r="V1570">
            <v>0</v>
          </cell>
        </row>
        <row r="1571">
          <cell r="V1571">
            <v>0</v>
          </cell>
        </row>
        <row r="1572">
          <cell r="V1572">
            <v>0</v>
          </cell>
        </row>
        <row r="1573">
          <cell r="V1573">
            <v>0</v>
          </cell>
        </row>
        <row r="1574">
          <cell r="V1574">
            <v>0</v>
          </cell>
        </row>
        <row r="1575">
          <cell r="V1575">
            <v>0</v>
          </cell>
        </row>
        <row r="1576">
          <cell r="V1576">
            <v>0</v>
          </cell>
        </row>
        <row r="1577">
          <cell r="V1577">
            <v>0</v>
          </cell>
        </row>
        <row r="1578">
          <cell r="V1578">
            <v>0</v>
          </cell>
        </row>
        <row r="1579">
          <cell r="V1579">
            <v>0</v>
          </cell>
        </row>
        <row r="1580">
          <cell r="V1580">
            <v>0</v>
          </cell>
        </row>
        <row r="1581">
          <cell r="V1581">
            <v>0</v>
          </cell>
        </row>
        <row r="1582">
          <cell r="V1582">
            <v>0</v>
          </cell>
        </row>
        <row r="1583">
          <cell r="V1583">
            <v>0</v>
          </cell>
        </row>
        <row r="1584">
          <cell r="V1584">
            <v>0</v>
          </cell>
        </row>
        <row r="1585">
          <cell r="V1585">
            <v>0</v>
          </cell>
        </row>
        <row r="1586">
          <cell r="V1586">
            <v>0</v>
          </cell>
        </row>
        <row r="1587">
          <cell r="V1587">
            <v>0</v>
          </cell>
        </row>
        <row r="1588">
          <cell r="V1588">
            <v>0</v>
          </cell>
        </row>
        <row r="1589">
          <cell r="V1589">
            <v>0</v>
          </cell>
        </row>
        <row r="1590">
          <cell r="V1590">
            <v>0</v>
          </cell>
        </row>
        <row r="1591">
          <cell r="V1591">
            <v>0</v>
          </cell>
        </row>
        <row r="1592">
          <cell r="V1592">
            <v>0</v>
          </cell>
        </row>
        <row r="1593">
          <cell r="V1593">
            <v>0</v>
          </cell>
        </row>
        <row r="1594">
          <cell r="V1594">
            <v>0</v>
          </cell>
        </row>
        <row r="1595">
          <cell r="V1595">
            <v>0</v>
          </cell>
        </row>
        <row r="1596">
          <cell r="V1596">
            <v>0</v>
          </cell>
        </row>
        <row r="1597">
          <cell r="V1597">
            <v>0</v>
          </cell>
        </row>
        <row r="1598">
          <cell r="V1598">
            <v>0</v>
          </cell>
        </row>
        <row r="1599">
          <cell r="V1599">
            <v>0</v>
          </cell>
        </row>
        <row r="1600">
          <cell r="V1600">
            <v>0</v>
          </cell>
        </row>
        <row r="1601">
          <cell r="V1601">
            <v>0</v>
          </cell>
        </row>
        <row r="1602">
          <cell r="V1602">
            <v>0</v>
          </cell>
        </row>
        <row r="1603">
          <cell r="V1603">
            <v>0</v>
          </cell>
        </row>
        <row r="1604">
          <cell r="V1604">
            <v>0</v>
          </cell>
        </row>
        <row r="1605">
          <cell r="V1605">
            <v>0</v>
          </cell>
        </row>
        <row r="1606">
          <cell r="V1606">
            <v>0</v>
          </cell>
        </row>
        <row r="1607">
          <cell r="V1607">
            <v>0</v>
          </cell>
        </row>
        <row r="1608">
          <cell r="V1608">
            <v>0</v>
          </cell>
        </row>
        <row r="1609">
          <cell r="V1609">
            <v>0</v>
          </cell>
        </row>
        <row r="1610">
          <cell r="V1610">
            <v>0</v>
          </cell>
        </row>
        <row r="1611">
          <cell r="V1611">
            <v>0</v>
          </cell>
        </row>
        <row r="1612">
          <cell r="V1612">
            <v>0</v>
          </cell>
        </row>
        <row r="1613">
          <cell r="V1613">
            <v>0</v>
          </cell>
        </row>
        <row r="1614">
          <cell r="V1614">
            <v>0</v>
          </cell>
        </row>
        <row r="1615">
          <cell r="V1615">
            <v>0</v>
          </cell>
        </row>
        <row r="1616">
          <cell r="V1616">
            <v>0</v>
          </cell>
        </row>
        <row r="1617">
          <cell r="V1617">
            <v>0</v>
          </cell>
        </row>
        <row r="1618">
          <cell r="V1618">
            <v>0</v>
          </cell>
        </row>
        <row r="1619">
          <cell r="V1619">
            <v>0</v>
          </cell>
        </row>
        <row r="1620">
          <cell r="V1620">
            <v>0</v>
          </cell>
        </row>
        <row r="1621">
          <cell r="V1621">
            <v>0</v>
          </cell>
        </row>
        <row r="1622">
          <cell r="V1622">
            <v>0</v>
          </cell>
        </row>
        <row r="1623">
          <cell r="V1623">
            <v>0</v>
          </cell>
        </row>
        <row r="1624">
          <cell r="V1624">
            <v>0</v>
          </cell>
        </row>
        <row r="1625">
          <cell r="V1625">
            <v>0</v>
          </cell>
        </row>
        <row r="1626">
          <cell r="V1626">
            <v>0</v>
          </cell>
        </row>
        <row r="1627">
          <cell r="V1627">
            <v>0</v>
          </cell>
        </row>
        <row r="1628">
          <cell r="V1628">
            <v>0</v>
          </cell>
        </row>
        <row r="1629">
          <cell r="V1629">
            <v>0</v>
          </cell>
        </row>
        <row r="1630">
          <cell r="V1630">
            <v>0</v>
          </cell>
        </row>
        <row r="1631">
          <cell r="V1631">
            <v>0</v>
          </cell>
        </row>
        <row r="1632">
          <cell r="V1632">
            <v>0</v>
          </cell>
        </row>
        <row r="1633">
          <cell r="V1633">
            <v>0</v>
          </cell>
        </row>
        <row r="1634">
          <cell r="V1634">
            <v>0</v>
          </cell>
        </row>
        <row r="1635">
          <cell r="V1635">
            <v>0</v>
          </cell>
        </row>
        <row r="1636">
          <cell r="V1636">
            <v>0</v>
          </cell>
        </row>
        <row r="1637">
          <cell r="V1637">
            <v>0</v>
          </cell>
        </row>
        <row r="1638">
          <cell r="V1638">
            <v>0</v>
          </cell>
        </row>
        <row r="1639">
          <cell r="V1639">
            <v>0</v>
          </cell>
        </row>
        <row r="1640">
          <cell r="V1640">
            <v>0</v>
          </cell>
        </row>
        <row r="1641">
          <cell r="V1641">
            <v>0</v>
          </cell>
        </row>
        <row r="1642">
          <cell r="V1642">
            <v>0</v>
          </cell>
        </row>
        <row r="1643">
          <cell r="V1643">
            <v>0</v>
          </cell>
        </row>
        <row r="1644">
          <cell r="V1644">
            <v>0</v>
          </cell>
        </row>
        <row r="1645">
          <cell r="V1645">
            <v>0</v>
          </cell>
        </row>
        <row r="1646">
          <cell r="V1646">
            <v>0</v>
          </cell>
        </row>
        <row r="1647">
          <cell r="V1647">
            <v>0</v>
          </cell>
        </row>
        <row r="1648">
          <cell r="V1648">
            <v>0</v>
          </cell>
        </row>
        <row r="1649">
          <cell r="V1649">
            <v>0</v>
          </cell>
        </row>
        <row r="1650">
          <cell r="V1650">
            <v>0</v>
          </cell>
        </row>
        <row r="1651">
          <cell r="V1651">
            <v>0</v>
          </cell>
        </row>
        <row r="1652">
          <cell r="V1652">
            <v>0</v>
          </cell>
        </row>
        <row r="1653">
          <cell r="V1653">
            <v>0</v>
          </cell>
        </row>
        <row r="1654">
          <cell r="V1654">
            <v>0</v>
          </cell>
        </row>
        <row r="1655">
          <cell r="V1655">
            <v>0</v>
          </cell>
        </row>
        <row r="1656">
          <cell r="V1656">
            <v>0</v>
          </cell>
        </row>
        <row r="1657">
          <cell r="V1657">
            <v>0</v>
          </cell>
        </row>
        <row r="1658">
          <cell r="V1658">
            <v>0</v>
          </cell>
        </row>
        <row r="1659">
          <cell r="V1659">
            <v>0</v>
          </cell>
        </row>
        <row r="1660">
          <cell r="V1660">
            <v>0</v>
          </cell>
        </row>
        <row r="1661">
          <cell r="V1661">
            <v>0</v>
          </cell>
        </row>
        <row r="1662">
          <cell r="V1662">
            <v>0</v>
          </cell>
        </row>
        <row r="1663">
          <cell r="V1663">
            <v>0</v>
          </cell>
        </row>
        <row r="1664">
          <cell r="V1664">
            <v>0</v>
          </cell>
        </row>
        <row r="1665">
          <cell r="V1665">
            <v>0</v>
          </cell>
        </row>
        <row r="1666">
          <cell r="V1666">
            <v>0</v>
          </cell>
        </row>
        <row r="1667">
          <cell r="V1667">
            <v>0</v>
          </cell>
        </row>
        <row r="1668">
          <cell r="V1668">
            <v>0</v>
          </cell>
        </row>
        <row r="1669">
          <cell r="V1669">
            <v>0</v>
          </cell>
        </row>
        <row r="1670">
          <cell r="V1670">
            <v>0</v>
          </cell>
        </row>
        <row r="1671">
          <cell r="V1671">
            <v>0</v>
          </cell>
        </row>
        <row r="1672">
          <cell r="V1672">
            <v>0</v>
          </cell>
        </row>
        <row r="1673">
          <cell r="V1673">
            <v>0</v>
          </cell>
        </row>
        <row r="1674">
          <cell r="V1674">
            <v>0</v>
          </cell>
        </row>
        <row r="1675">
          <cell r="V1675">
            <v>0</v>
          </cell>
        </row>
        <row r="1676">
          <cell r="V1676">
            <v>0</v>
          </cell>
        </row>
        <row r="1677">
          <cell r="V1677">
            <v>0</v>
          </cell>
        </row>
        <row r="1678">
          <cell r="V1678">
            <v>0</v>
          </cell>
        </row>
        <row r="1679">
          <cell r="V1679">
            <v>0</v>
          </cell>
        </row>
        <row r="1680">
          <cell r="V1680">
            <v>0</v>
          </cell>
        </row>
        <row r="1681">
          <cell r="V1681">
            <v>0</v>
          </cell>
        </row>
        <row r="1682">
          <cell r="V1682">
            <v>0</v>
          </cell>
        </row>
        <row r="1683">
          <cell r="V1683">
            <v>0</v>
          </cell>
        </row>
        <row r="1684">
          <cell r="V1684">
            <v>0</v>
          </cell>
        </row>
        <row r="1685">
          <cell r="V1685">
            <v>0</v>
          </cell>
        </row>
        <row r="1686">
          <cell r="V1686">
            <v>0</v>
          </cell>
        </row>
        <row r="1687">
          <cell r="V1687">
            <v>0</v>
          </cell>
        </row>
        <row r="1688">
          <cell r="V1688">
            <v>0</v>
          </cell>
        </row>
        <row r="1689">
          <cell r="V1689">
            <v>0</v>
          </cell>
        </row>
        <row r="1690">
          <cell r="V1690">
            <v>0</v>
          </cell>
        </row>
        <row r="1691">
          <cell r="V1691">
            <v>0</v>
          </cell>
        </row>
        <row r="1692">
          <cell r="V1692">
            <v>0</v>
          </cell>
        </row>
        <row r="1693">
          <cell r="V1693">
            <v>0</v>
          </cell>
        </row>
        <row r="1694">
          <cell r="V1694">
            <v>0</v>
          </cell>
        </row>
        <row r="1695">
          <cell r="V1695">
            <v>0</v>
          </cell>
        </row>
        <row r="1696">
          <cell r="V1696">
            <v>0</v>
          </cell>
        </row>
        <row r="1697">
          <cell r="V1697">
            <v>0</v>
          </cell>
        </row>
        <row r="1698">
          <cell r="V1698">
            <v>0</v>
          </cell>
        </row>
        <row r="1699">
          <cell r="V1699">
            <v>0</v>
          </cell>
        </row>
        <row r="1700">
          <cell r="V1700">
            <v>0</v>
          </cell>
        </row>
        <row r="1701">
          <cell r="V1701">
            <v>0</v>
          </cell>
        </row>
        <row r="1702">
          <cell r="V1702">
            <v>0</v>
          </cell>
        </row>
        <row r="1703">
          <cell r="V1703">
            <v>0</v>
          </cell>
        </row>
        <row r="1704">
          <cell r="V1704">
            <v>0</v>
          </cell>
        </row>
        <row r="1705">
          <cell r="V1705">
            <v>0</v>
          </cell>
        </row>
        <row r="1706">
          <cell r="V1706">
            <v>0</v>
          </cell>
        </row>
        <row r="1707">
          <cell r="V1707">
            <v>0</v>
          </cell>
        </row>
        <row r="1708">
          <cell r="V1708">
            <v>0</v>
          </cell>
        </row>
        <row r="1709">
          <cell r="V1709">
            <v>0</v>
          </cell>
        </row>
        <row r="1710">
          <cell r="V1710">
            <v>0</v>
          </cell>
        </row>
        <row r="1711">
          <cell r="V1711">
            <v>0</v>
          </cell>
        </row>
        <row r="1712">
          <cell r="V1712">
            <v>0</v>
          </cell>
        </row>
        <row r="1713">
          <cell r="V1713">
            <v>0</v>
          </cell>
        </row>
        <row r="1714">
          <cell r="V1714">
            <v>0</v>
          </cell>
        </row>
        <row r="1715">
          <cell r="V1715">
            <v>0</v>
          </cell>
        </row>
        <row r="1716">
          <cell r="V1716">
            <v>0</v>
          </cell>
        </row>
        <row r="1717">
          <cell r="V1717">
            <v>0</v>
          </cell>
        </row>
        <row r="1718">
          <cell r="V1718">
            <v>0</v>
          </cell>
        </row>
        <row r="1719">
          <cell r="V1719">
            <v>0</v>
          </cell>
        </row>
        <row r="1720">
          <cell r="V1720">
            <v>0</v>
          </cell>
        </row>
        <row r="1721">
          <cell r="V1721">
            <v>0</v>
          </cell>
        </row>
        <row r="1722">
          <cell r="V1722">
            <v>0</v>
          </cell>
        </row>
        <row r="1723">
          <cell r="V1723">
            <v>0</v>
          </cell>
        </row>
        <row r="1724">
          <cell r="V1724">
            <v>0</v>
          </cell>
        </row>
        <row r="1725">
          <cell r="V1725">
            <v>0</v>
          </cell>
        </row>
        <row r="1726">
          <cell r="V1726">
            <v>0</v>
          </cell>
        </row>
        <row r="1727">
          <cell r="V1727">
            <v>0</v>
          </cell>
        </row>
        <row r="1728">
          <cell r="V1728">
            <v>0</v>
          </cell>
        </row>
        <row r="1729">
          <cell r="V1729">
            <v>0</v>
          </cell>
        </row>
        <row r="1730">
          <cell r="V1730">
            <v>0</v>
          </cell>
        </row>
        <row r="1731">
          <cell r="V1731">
            <v>0</v>
          </cell>
        </row>
        <row r="1732">
          <cell r="V1732">
            <v>0</v>
          </cell>
        </row>
        <row r="1733">
          <cell r="V1733">
            <v>0</v>
          </cell>
        </row>
        <row r="1734">
          <cell r="V1734">
            <v>0</v>
          </cell>
        </row>
        <row r="1735">
          <cell r="V1735">
            <v>0</v>
          </cell>
        </row>
        <row r="1736">
          <cell r="V1736">
            <v>0</v>
          </cell>
        </row>
        <row r="1737">
          <cell r="V1737">
            <v>0</v>
          </cell>
        </row>
        <row r="1738">
          <cell r="V1738">
            <v>0</v>
          </cell>
        </row>
        <row r="1739">
          <cell r="V1739">
            <v>0</v>
          </cell>
        </row>
        <row r="1740">
          <cell r="V1740">
            <v>0</v>
          </cell>
        </row>
        <row r="1741">
          <cell r="V1741">
            <v>0</v>
          </cell>
        </row>
        <row r="1742">
          <cell r="V1742">
            <v>0</v>
          </cell>
        </row>
        <row r="1743">
          <cell r="V1743">
            <v>0</v>
          </cell>
        </row>
        <row r="1744">
          <cell r="V1744">
            <v>0</v>
          </cell>
        </row>
        <row r="1745">
          <cell r="V1745">
            <v>0</v>
          </cell>
        </row>
        <row r="1746">
          <cell r="V1746">
            <v>0</v>
          </cell>
        </row>
        <row r="1747">
          <cell r="V1747">
            <v>0</v>
          </cell>
        </row>
        <row r="1748">
          <cell r="V1748">
            <v>0</v>
          </cell>
        </row>
        <row r="1749">
          <cell r="V1749">
            <v>0</v>
          </cell>
        </row>
        <row r="1750">
          <cell r="V1750">
            <v>0</v>
          </cell>
        </row>
        <row r="1751">
          <cell r="V1751">
            <v>0</v>
          </cell>
        </row>
        <row r="1752">
          <cell r="V1752">
            <v>0</v>
          </cell>
        </row>
        <row r="1753">
          <cell r="V1753">
            <v>0</v>
          </cell>
        </row>
        <row r="1754">
          <cell r="V1754">
            <v>0</v>
          </cell>
        </row>
        <row r="1755">
          <cell r="V1755">
            <v>0</v>
          </cell>
        </row>
        <row r="1756">
          <cell r="V1756">
            <v>0</v>
          </cell>
        </row>
        <row r="1757">
          <cell r="V1757">
            <v>0</v>
          </cell>
        </row>
        <row r="1758">
          <cell r="V1758">
            <v>0</v>
          </cell>
        </row>
        <row r="1759">
          <cell r="V1759">
            <v>0</v>
          </cell>
        </row>
        <row r="1760">
          <cell r="V1760">
            <v>0</v>
          </cell>
        </row>
        <row r="1761">
          <cell r="V1761">
            <v>0</v>
          </cell>
        </row>
        <row r="1762">
          <cell r="V1762">
            <v>0</v>
          </cell>
        </row>
        <row r="1763">
          <cell r="V1763">
            <v>0</v>
          </cell>
        </row>
        <row r="1764">
          <cell r="V1764">
            <v>0</v>
          </cell>
        </row>
        <row r="1765">
          <cell r="V1765">
            <v>0</v>
          </cell>
        </row>
        <row r="1766">
          <cell r="V1766">
            <v>0</v>
          </cell>
        </row>
        <row r="1767">
          <cell r="V1767">
            <v>0</v>
          </cell>
        </row>
        <row r="1768">
          <cell r="V1768">
            <v>0</v>
          </cell>
        </row>
        <row r="1769">
          <cell r="V1769">
            <v>0</v>
          </cell>
        </row>
        <row r="1770">
          <cell r="V1770">
            <v>0</v>
          </cell>
        </row>
        <row r="1771">
          <cell r="V1771">
            <v>0</v>
          </cell>
        </row>
        <row r="1772">
          <cell r="V1772">
            <v>0</v>
          </cell>
        </row>
        <row r="1773">
          <cell r="V1773">
            <v>0</v>
          </cell>
        </row>
        <row r="1774">
          <cell r="V1774">
            <v>0</v>
          </cell>
        </row>
        <row r="1775">
          <cell r="V1775">
            <v>0</v>
          </cell>
        </row>
        <row r="1776">
          <cell r="V1776">
            <v>0</v>
          </cell>
        </row>
        <row r="1777">
          <cell r="V1777">
            <v>0</v>
          </cell>
        </row>
        <row r="1778">
          <cell r="V1778">
            <v>0</v>
          </cell>
        </row>
        <row r="1779">
          <cell r="V1779">
            <v>0</v>
          </cell>
        </row>
        <row r="1780">
          <cell r="V1780">
            <v>0</v>
          </cell>
        </row>
        <row r="1781">
          <cell r="V1781">
            <v>0</v>
          </cell>
        </row>
        <row r="1782">
          <cell r="V1782">
            <v>0</v>
          </cell>
        </row>
        <row r="1783">
          <cell r="V1783">
            <v>0</v>
          </cell>
        </row>
        <row r="1784">
          <cell r="V1784">
            <v>0</v>
          </cell>
        </row>
        <row r="1785">
          <cell r="V1785">
            <v>0</v>
          </cell>
        </row>
        <row r="1786">
          <cell r="V1786">
            <v>0</v>
          </cell>
        </row>
        <row r="1787">
          <cell r="V1787">
            <v>0</v>
          </cell>
        </row>
        <row r="1788">
          <cell r="V1788">
            <v>0</v>
          </cell>
        </row>
        <row r="1789">
          <cell r="V1789">
            <v>0</v>
          </cell>
        </row>
        <row r="1790">
          <cell r="V1790">
            <v>0</v>
          </cell>
        </row>
        <row r="1791">
          <cell r="V1791">
            <v>0</v>
          </cell>
        </row>
        <row r="1792">
          <cell r="V1792">
            <v>0</v>
          </cell>
        </row>
        <row r="1793">
          <cell r="V1793">
            <v>0</v>
          </cell>
        </row>
        <row r="1794">
          <cell r="V1794">
            <v>0</v>
          </cell>
        </row>
        <row r="1795">
          <cell r="V1795">
            <v>0</v>
          </cell>
        </row>
        <row r="1796">
          <cell r="V1796">
            <v>0</v>
          </cell>
        </row>
        <row r="1797">
          <cell r="V1797">
            <v>0</v>
          </cell>
        </row>
        <row r="1798">
          <cell r="V1798">
            <v>0</v>
          </cell>
        </row>
        <row r="1799">
          <cell r="V1799">
            <v>0</v>
          </cell>
        </row>
        <row r="1800">
          <cell r="V1800">
            <v>0</v>
          </cell>
        </row>
        <row r="1801">
          <cell r="V1801">
            <v>0</v>
          </cell>
        </row>
        <row r="1802">
          <cell r="V1802">
            <v>0</v>
          </cell>
        </row>
        <row r="1803">
          <cell r="V1803">
            <v>0</v>
          </cell>
        </row>
        <row r="1804">
          <cell r="V1804">
            <v>0</v>
          </cell>
        </row>
        <row r="1805">
          <cell r="V1805">
            <v>0</v>
          </cell>
        </row>
        <row r="1806">
          <cell r="V1806">
            <v>0</v>
          </cell>
        </row>
        <row r="1807">
          <cell r="V1807">
            <v>0</v>
          </cell>
        </row>
        <row r="1808">
          <cell r="V1808">
            <v>0</v>
          </cell>
        </row>
        <row r="1809">
          <cell r="V1809">
            <v>0</v>
          </cell>
        </row>
        <row r="1810">
          <cell r="V1810">
            <v>0</v>
          </cell>
        </row>
        <row r="1811">
          <cell r="V1811">
            <v>0</v>
          </cell>
        </row>
        <row r="1812">
          <cell r="V1812">
            <v>0</v>
          </cell>
        </row>
        <row r="1813">
          <cell r="V1813">
            <v>0</v>
          </cell>
        </row>
        <row r="1814">
          <cell r="V1814">
            <v>0</v>
          </cell>
        </row>
        <row r="1815">
          <cell r="V1815">
            <v>0</v>
          </cell>
        </row>
        <row r="1816">
          <cell r="V1816">
            <v>0</v>
          </cell>
        </row>
        <row r="1817">
          <cell r="V1817">
            <v>0</v>
          </cell>
        </row>
        <row r="1818">
          <cell r="V1818">
            <v>0</v>
          </cell>
        </row>
        <row r="1819">
          <cell r="V1819">
            <v>0</v>
          </cell>
        </row>
        <row r="1820">
          <cell r="V1820">
            <v>0</v>
          </cell>
        </row>
        <row r="1821">
          <cell r="V1821">
            <v>0</v>
          </cell>
        </row>
        <row r="1822">
          <cell r="V1822">
            <v>0</v>
          </cell>
        </row>
        <row r="1823">
          <cell r="V1823">
            <v>0</v>
          </cell>
        </row>
        <row r="1824">
          <cell r="V1824">
            <v>0</v>
          </cell>
        </row>
        <row r="1825">
          <cell r="V1825">
            <v>0</v>
          </cell>
        </row>
        <row r="1826">
          <cell r="V1826">
            <v>0</v>
          </cell>
        </row>
        <row r="1827">
          <cell r="V1827">
            <v>0</v>
          </cell>
        </row>
        <row r="1828">
          <cell r="V1828">
            <v>0</v>
          </cell>
        </row>
        <row r="1829">
          <cell r="V1829">
            <v>0</v>
          </cell>
        </row>
        <row r="1830">
          <cell r="V1830">
            <v>0</v>
          </cell>
        </row>
        <row r="1831">
          <cell r="V1831">
            <v>0</v>
          </cell>
        </row>
        <row r="1832">
          <cell r="V1832">
            <v>0</v>
          </cell>
        </row>
        <row r="1833">
          <cell r="V1833">
            <v>0</v>
          </cell>
        </row>
        <row r="1834">
          <cell r="V1834">
            <v>0</v>
          </cell>
        </row>
        <row r="1835">
          <cell r="V1835">
            <v>0</v>
          </cell>
        </row>
        <row r="1836">
          <cell r="V1836">
            <v>0</v>
          </cell>
        </row>
        <row r="1837">
          <cell r="V1837">
            <v>0</v>
          </cell>
        </row>
        <row r="1838">
          <cell r="V1838">
            <v>0</v>
          </cell>
        </row>
        <row r="1839">
          <cell r="V1839">
            <v>0</v>
          </cell>
        </row>
        <row r="1840">
          <cell r="V1840">
            <v>0</v>
          </cell>
        </row>
        <row r="1841">
          <cell r="V1841">
            <v>0</v>
          </cell>
        </row>
        <row r="1842">
          <cell r="V1842">
            <v>0</v>
          </cell>
        </row>
        <row r="1843">
          <cell r="V1843">
            <v>0</v>
          </cell>
        </row>
        <row r="1844">
          <cell r="V1844">
            <v>0</v>
          </cell>
        </row>
        <row r="1845">
          <cell r="V1845">
            <v>0</v>
          </cell>
        </row>
        <row r="1846">
          <cell r="V1846">
            <v>0</v>
          </cell>
        </row>
        <row r="1847">
          <cell r="V1847">
            <v>0</v>
          </cell>
        </row>
        <row r="1848">
          <cell r="V1848">
            <v>0</v>
          </cell>
        </row>
        <row r="1849">
          <cell r="V1849">
            <v>0</v>
          </cell>
        </row>
        <row r="1850">
          <cell r="V1850">
            <v>0</v>
          </cell>
        </row>
        <row r="1851">
          <cell r="V1851">
            <v>0</v>
          </cell>
        </row>
        <row r="1852">
          <cell r="V1852">
            <v>0</v>
          </cell>
        </row>
        <row r="1853">
          <cell r="V1853">
            <v>0</v>
          </cell>
        </row>
        <row r="1854">
          <cell r="V1854">
            <v>0</v>
          </cell>
        </row>
        <row r="1855">
          <cell r="V1855">
            <v>0</v>
          </cell>
        </row>
        <row r="1856">
          <cell r="V1856">
            <v>0</v>
          </cell>
        </row>
        <row r="1857">
          <cell r="V1857">
            <v>0</v>
          </cell>
        </row>
        <row r="1858">
          <cell r="V1858">
            <v>0</v>
          </cell>
        </row>
        <row r="1859">
          <cell r="V1859">
            <v>0</v>
          </cell>
        </row>
        <row r="1860">
          <cell r="V1860">
            <v>0</v>
          </cell>
        </row>
        <row r="1861">
          <cell r="V1861">
            <v>0</v>
          </cell>
        </row>
        <row r="1862">
          <cell r="V1862">
            <v>0</v>
          </cell>
        </row>
        <row r="1863">
          <cell r="V1863">
            <v>0</v>
          </cell>
        </row>
        <row r="1864">
          <cell r="V1864">
            <v>0</v>
          </cell>
        </row>
        <row r="1865">
          <cell r="V1865">
            <v>0</v>
          </cell>
        </row>
        <row r="1866">
          <cell r="V1866">
            <v>0</v>
          </cell>
        </row>
        <row r="1867">
          <cell r="V1867">
            <v>0</v>
          </cell>
        </row>
        <row r="1868">
          <cell r="V1868">
            <v>0</v>
          </cell>
        </row>
        <row r="1869">
          <cell r="V1869">
            <v>0</v>
          </cell>
        </row>
        <row r="1870">
          <cell r="V1870">
            <v>0</v>
          </cell>
        </row>
        <row r="1871">
          <cell r="V1871">
            <v>0</v>
          </cell>
        </row>
        <row r="1872">
          <cell r="V1872">
            <v>0</v>
          </cell>
        </row>
        <row r="1873">
          <cell r="V1873">
            <v>0</v>
          </cell>
        </row>
        <row r="1874">
          <cell r="V1874">
            <v>0</v>
          </cell>
        </row>
        <row r="1875">
          <cell r="V1875">
            <v>0</v>
          </cell>
        </row>
        <row r="1876">
          <cell r="V1876">
            <v>0</v>
          </cell>
        </row>
        <row r="1877">
          <cell r="V1877">
            <v>0</v>
          </cell>
        </row>
        <row r="1878">
          <cell r="V1878">
            <v>0</v>
          </cell>
        </row>
        <row r="1879">
          <cell r="V1879">
            <v>0</v>
          </cell>
        </row>
        <row r="1880">
          <cell r="V1880">
            <v>0</v>
          </cell>
        </row>
        <row r="1881">
          <cell r="V1881">
            <v>0</v>
          </cell>
        </row>
        <row r="1882">
          <cell r="V1882">
            <v>0</v>
          </cell>
        </row>
        <row r="1883">
          <cell r="V1883">
            <v>0</v>
          </cell>
        </row>
        <row r="1884">
          <cell r="V1884">
            <v>0</v>
          </cell>
        </row>
        <row r="1885">
          <cell r="V1885">
            <v>0</v>
          </cell>
        </row>
        <row r="1886">
          <cell r="V1886">
            <v>0</v>
          </cell>
        </row>
        <row r="1887">
          <cell r="V1887">
            <v>0</v>
          </cell>
        </row>
        <row r="1888">
          <cell r="V1888">
            <v>0</v>
          </cell>
        </row>
        <row r="1889">
          <cell r="V1889">
            <v>0</v>
          </cell>
        </row>
        <row r="1890">
          <cell r="V1890">
            <v>0</v>
          </cell>
        </row>
        <row r="1891">
          <cell r="V1891">
            <v>0</v>
          </cell>
        </row>
        <row r="1892">
          <cell r="V1892">
            <v>0</v>
          </cell>
        </row>
        <row r="1893">
          <cell r="V1893">
            <v>0</v>
          </cell>
        </row>
        <row r="1894">
          <cell r="V1894">
            <v>0</v>
          </cell>
        </row>
        <row r="1895">
          <cell r="V1895">
            <v>0</v>
          </cell>
        </row>
        <row r="1896">
          <cell r="V1896">
            <v>0</v>
          </cell>
        </row>
        <row r="1897">
          <cell r="V1897">
            <v>0</v>
          </cell>
        </row>
        <row r="1898">
          <cell r="V1898">
            <v>0</v>
          </cell>
        </row>
        <row r="1899">
          <cell r="V1899">
            <v>0</v>
          </cell>
        </row>
        <row r="1900">
          <cell r="V1900">
            <v>0</v>
          </cell>
        </row>
        <row r="1901">
          <cell r="V1901">
            <v>0</v>
          </cell>
        </row>
        <row r="1902">
          <cell r="V1902">
            <v>0</v>
          </cell>
        </row>
        <row r="1903">
          <cell r="V1903">
            <v>0</v>
          </cell>
        </row>
        <row r="1904">
          <cell r="V1904">
            <v>0</v>
          </cell>
        </row>
        <row r="1905">
          <cell r="V1905">
            <v>0</v>
          </cell>
        </row>
        <row r="1906">
          <cell r="V1906">
            <v>0</v>
          </cell>
        </row>
        <row r="1907">
          <cell r="V1907">
            <v>0</v>
          </cell>
        </row>
        <row r="1908">
          <cell r="V1908">
            <v>0</v>
          </cell>
        </row>
        <row r="1909">
          <cell r="V1909">
            <v>0</v>
          </cell>
        </row>
        <row r="1910">
          <cell r="V1910">
            <v>0</v>
          </cell>
        </row>
        <row r="1911">
          <cell r="V1911">
            <v>0</v>
          </cell>
        </row>
        <row r="1912">
          <cell r="V1912">
            <v>0</v>
          </cell>
        </row>
        <row r="1913">
          <cell r="V1913">
            <v>0</v>
          </cell>
        </row>
        <row r="1914">
          <cell r="V1914">
            <v>0</v>
          </cell>
        </row>
        <row r="1915">
          <cell r="V1915">
            <v>0</v>
          </cell>
        </row>
        <row r="1916">
          <cell r="V1916">
            <v>0</v>
          </cell>
        </row>
        <row r="1917">
          <cell r="V1917">
            <v>0</v>
          </cell>
        </row>
        <row r="1918">
          <cell r="V1918">
            <v>0</v>
          </cell>
        </row>
        <row r="1919">
          <cell r="V1919">
            <v>0</v>
          </cell>
        </row>
        <row r="1920">
          <cell r="V1920">
            <v>0</v>
          </cell>
        </row>
        <row r="1921">
          <cell r="V1921">
            <v>0</v>
          </cell>
        </row>
        <row r="1922">
          <cell r="V1922">
            <v>0</v>
          </cell>
        </row>
        <row r="1923">
          <cell r="V1923">
            <v>0</v>
          </cell>
        </row>
        <row r="1924">
          <cell r="V1924">
            <v>0</v>
          </cell>
        </row>
        <row r="1925">
          <cell r="V1925">
            <v>0</v>
          </cell>
        </row>
        <row r="1926">
          <cell r="V1926">
            <v>0</v>
          </cell>
        </row>
        <row r="1927">
          <cell r="V1927">
            <v>0</v>
          </cell>
        </row>
        <row r="1928">
          <cell r="V1928">
            <v>0</v>
          </cell>
        </row>
        <row r="1929">
          <cell r="V1929">
            <v>0</v>
          </cell>
        </row>
        <row r="1930">
          <cell r="V1930">
            <v>0</v>
          </cell>
        </row>
        <row r="1931">
          <cell r="V1931">
            <v>0</v>
          </cell>
        </row>
        <row r="1932">
          <cell r="V1932">
            <v>0</v>
          </cell>
        </row>
        <row r="1933">
          <cell r="V1933">
            <v>0</v>
          </cell>
        </row>
        <row r="1934">
          <cell r="V1934">
            <v>0</v>
          </cell>
        </row>
        <row r="1935">
          <cell r="V1935">
            <v>0</v>
          </cell>
        </row>
        <row r="1936">
          <cell r="V1936">
            <v>0</v>
          </cell>
        </row>
        <row r="1937">
          <cell r="V1937">
            <v>0</v>
          </cell>
        </row>
        <row r="1938">
          <cell r="V1938">
            <v>0</v>
          </cell>
        </row>
        <row r="1939">
          <cell r="V1939">
            <v>0</v>
          </cell>
        </row>
        <row r="1940">
          <cell r="V1940">
            <v>0</v>
          </cell>
        </row>
        <row r="1941">
          <cell r="V1941">
            <v>0</v>
          </cell>
        </row>
        <row r="1942">
          <cell r="V1942">
            <v>0</v>
          </cell>
        </row>
        <row r="1943">
          <cell r="V1943">
            <v>0</v>
          </cell>
        </row>
        <row r="1944">
          <cell r="V1944">
            <v>0</v>
          </cell>
        </row>
        <row r="1945">
          <cell r="V1945">
            <v>0</v>
          </cell>
        </row>
        <row r="1946">
          <cell r="V1946">
            <v>0</v>
          </cell>
        </row>
        <row r="1947">
          <cell r="V1947">
            <v>0</v>
          </cell>
        </row>
        <row r="1948">
          <cell r="V1948">
            <v>0</v>
          </cell>
        </row>
        <row r="1949">
          <cell r="V1949">
            <v>0</v>
          </cell>
        </row>
        <row r="1950">
          <cell r="V1950">
            <v>0</v>
          </cell>
        </row>
        <row r="1951">
          <cell r="V1951">
            <v>0</v>
          </cell>
        </row>
        <row r="1952">
          <cell r="V1952">
            <v>0</v>
          </cell>
        </row>
        <row r="1953">
          <cell r="V1953">
            <v>0</v>
          </cell>
        </row>
        <row r="1954">
          <cell r="V1954">
            <v>0</v>
          </cell>
        </row>
        <row r="1955">
          <cell r="V1955">
            <v>0</v>
          </cell>
        </row>
        <row r="1956">
          <cell r="V1956">
            <v>0</v>
          </cell>
        </row>
        <row r="1957">
          <cell r="V1957">
            <v>0</v>
          </cell>
        </row>
        <row r="1958">
          <cell r="V1958">
            <v>0</v>
          </cell>
        </row>
        <row r="1959">
          <cell r="V1959">
            <v>0</v>
          </cell>
        </row>
        <row r="1960">
          <cell r="V1960">
            <v>0</v>
          </cell>
        </row>
        <row r="1961">
          <cell r="V1961">
            <v>0</v>
          </cell>
        </row>
        <row r="1962">
          <cell r="V1962">
            <v>0</v>
          </cell>
        </row>
        <row r="1963">
          <cell r="V1963">
            <v>0</v>
          </cell>
        </row>
        <row r="1964">
          <cell r="V1964">
            <v>0</v>
          </cell>
        </row>
        <row r="1965">
          <cell r="V1965">
            <v>0</v>
          </cell>
        </row>
        <row r="1966">
          <cell r="V1966">
            <v>0</v>
          </cell>
        </row>
        <row r="1967">
          <cell r="V1967">
            <v>0</v>
          </cell>
        </row>
        <row r="1968">
          <cell r="V1968">
            <v>0</v>
          </cell>
        </row>
        <row r="1969">
          <cell r="V1969">
            <v>0</v>
          </cell>
        </row>
        <row r="1970">
          <cell r="V1970">
            <v>0</v>
          </cell>
        </row>
        <row r="1971">
          <cell r="V1971">
            <v>0</v>
          </cell>
        </row>
        <row r="1972">
          <cell r="V1972">
            <v>0</v>
          </cell>
        </row>
        <row r="1973">
          <cell r="V1973">
            <v>0</v>
          </cell>
        </row>
        <row r="1974">
          <cell r="V1974">
            <v>0</v>
          </cell>
        </row>
        <row r="1975">
          <cell r="V1975">
            <v>0</v>
          </cell>
        </row>
        <row r="1976">
          <cell r="V1976">
            <v>0</v>
          </cell>
        </row>
        <row r="1977">
          <cell r="V1977">
            <v>0</v>
          </cell>
        </row>
        <row r="1978">
          <cell r="V1978">
            <v>0</v>
          </cell>
        </row>
        <row r="1979">
          <cell r="V1979">
            <v>0</v>
          </cell>
        </row>
        <row r="1980">
          <cell r="V1980">
            <v>0</v>
          </cell>
        </row>
        <row r="1981">
          <cell r="V1981">
            <v>0</v>
          </cell>
        </row>
        <row r="1982">
          <cell r="V1982">
            <v>0</v>
          </cell>
        </row>
        <row r="1983">
          <cell r="V1983">
            <v>0</v>
          </cell>
        </row>
        <row r="1984">
          <cell r="V1984">
            <v>0</v>
          </cell>
        </row>
        <row r="1985">
          <cell r="V1985">
            <v>0</v>
          </cell>
        </row>
        <row r="1986">
          <cell r="V1986">
            <v>0</v>
          </cell>
        </row>
        <row r="1987">
          <cell r="V1987">
            <v>0</v>
          </cell>
        </row>
        <row r="1988">
          <cell r="V1988">
            <v>0</v>
          </cell>
        </row>
        <row r="1989">
          <cell r="V1989">
            <v>0</v>
          </cell>
        </row>
        <row r="1990">
          <cell r="V1990">
            <v>0</v>
          </cell>
        </row>
        <row r="1991">
          <cell r="V1991">
            <v>0</v>
          </cell>
        </row>
        <row r="1992">
          <cell r="V1992">
            <v>0</v>
          </cell>
        </row>
        <row r="1993">
          <cell r="V1993">
            <v>0</v>
          </cell>
        </row>
        <row r="1994">
          <cell r="V1994">
            <v>0</v>
          </cell>
        </row>
        <row r="1995">
          <cell r="V1995">
            <v>0</v>
          </cell>
        </row>
        <row r="1996">
          <cell r="V1996">
            <v>0</v>
          </cell>
        </row>
        <row r="1997">
          <cell r="V1997">
            <v>0</v>
          </cell>
        </row>
        <row r="1998">
          <cell r="V1998">
            <v>0</v>
          </cell>
        </row>
        <row r="1999">
          <cell r="V1999">
            <v>0</v>
          </cell>
        </row>
        <row r="2000">
          <cell r="V2000">
            <v>0</v>
          </cell>
        </row>
        <row r="2001">
          <cell r="V2001">
            <v>0</v>
          </cell>
        </row>
        <row r="2002">
          <cell r="V2002">
            <v>0</v>
          </cell>
        </row>
        <row r="2003">
          <cell r="V2003">
            <v>0</v>
          </cell>
        </row>
        <row r="2004">
          <cell r="V2004">
            <v>0</v>
          </cell>
        </row>
        <row r="2005">
          <cell r="V2005">
            <v>0</v>
          </cell>
        </row>
        <row r="2006">
          <cell r="V2006">
            <v>0</v>
          </cell>
        </row>
        <row r="2007">
          <cell r="V2007">
            <v>0</v>
          </cell>
        </row>
        <row r="2008">
          <cell r="V2008">
            <v>0</v>
          </cell>
        </row>
        <row r="2009">
          <cell r="V2009">
            <v>0</v>
          </cell>
        </row>
        <row r="2010">
          <cell r="V2010">
            <v>0</v>
          </cell>
        </row>
        <row r="2011">
          <cell r="V2011">
            <v>0</v>
          </cell>
        </row>
        <row r="2012">
          <cell r="V2012">
            <v>0</v>
          </cell>
        </row>
        <row r="2013">
          <cell r="V2013">
            <v>0</v>
          </cell>
        </row>
        <row r="2014">
          <cell r="V2014">
            <v>0</v>
          </cell>
        </row>
        <row r="2015">
          <cell r="V2015">
            <v>0</v>
          </cell>
        </row>
        <row r="2016">
          <cell r="V2016">
            <v>0</v>
          </cell>
        </row>
        <row r="2017">
          <cell r="V2017">
            <v>0</v>
          </cell>
        </row>
        <row r="2018">
          <cell r="V2018">
            <v>0</v>
          </cell>
        </row>
        <row r="2019">
          <cell r="V2019">
            <v>0</v>
          </cell>
        </row>
        <row r="2020">
          <cell r="V2020">
            <v>0</v>
          </cell>
        </row>
        <row r="2021">
          <cell r="V2021">
            <v>0</v>
          </cell>
        </row>
        <row r="2022">
          <cell r="V2022">
            <v>0</v>
          </cell>
        </row>
        <row r="2023">
          <cell r="V2023">
            <v>0</v>
          </cell>
        </row>
        <row r="2024">
          <cell r="V2024">
            <v>0</v>
          </cell>
        </row>
        <row r="2025">
          <cell r="V2025">
            <v>0</v>
          </cell>
        </row>
        <row r="2026">
          <cell r="V2026">
            <v>0</v>
          </cell>
        </row>
        <row r="2027">
          <cell r="V2027">
            <v>0</v>
          </cell>
        </row>
        <row r="2028">
          <cell r="V2028">
            <v>0</v>
          </cell>
        </row>
        <row r="2029">
          <cell r="V2029">
            <v>0</v>
          </cell>
        </row>
        <row r="2030">
          <cell r="V2030">
            <v>0</v>
          </cell>
        </row>
        <row r="2031">
          <cell r="V2031">
            <v>0</v>
          </cell>
        </row>
        <row r="2032">
          <cell r="V2032">
            <v>0</v>
          </cell>
        </row>
        <row r="2033">
          <cell r="V2033">
            <v>0</v>
          </cell>
        </row>
        <row r="2034">
          <cell r="V2034">
            <v>0</v>
          </cell>
        </row>
        <row r="2035">
          <cell r="V2035">
            <v>0</v>
          </cell>
        </row>
        <row r="2036">
          <cell r="V2036">
            <v>0</v>
          </cell>
        </row>
        <row r="2037">
          <cell r="V2037">
            <v>0</v>
          </cell>
        </row>
        <row r="2038">
          <cell r="V2038">
            <v>0</v>
          </cell>
        </row>
        <row r="2039">
          <cell r="V2039">
            <v>0</v>
          </cell>
        </row>
        <row r="2040">
          <cell r="V2040">
            <v>0</v>
          </cell>
        </row>
        <row r="2041">
          <cell r="V2041">
            <v>0</v>
          </cell>
        </row>
        <row r="2042">
          <cell r="V2042">
            <v>0</v>
          </cell>
        </row>
        <row r="2043">
          <cell r="V2043">
            <v>0</v>
          </cell>
        </row>
        <row r="2044">
          <cell r="V2044">
            <v>0</v>
          </cell>
        </row>
        <row r="2045">
          <cell r="V2045">
            <v>0</v>
          </cell>
        </row>
        <row r="2046">
          <cell r="V2046">
            <v>0</v>
          </cell>
        </row>
        <row r="2047">
          <cell r="V2047">
            <v>0</v>
          </cell>
        </row>
        <row r="2048">
          <cell r="V2048">
            <v>0</v>
          </cell>
        </row>
        <row r="2049">
          <cell r="V2049">
            <v>0</v>
          </cell>
        </row>
        <row r="2050">
          <cell r="V2050">
            <v>0</v>
          </cell>
        </row>
        <row r="2051">
          <cell r="V2051">
            <v>0</v>
          </cell>
        </row>
        <row r="2052">
          <cell r="V2052">
            <v>0</v>
          </cell>
        </row>
        <row r="2053">
          <cell r="V2053">
            <v>0</v>
          </cell>
        </row>
        <row r="2054">
          <cell r="V2054">
            <v>0</v>
          </cell>
        </row>
        <row r="2055">
          <cell r="V2055">
            <v>0</v>
          </cell>
        </row>
        <row r="2056">
          <cell r="V2056">
            <v>0</v>
          </cell>
        </row>
        <row r="2057">
          <cell r="V2057">
            <v>0</v>
          </cell>
        </row>
        <row r="2058">
          <cell r="V2058">
            <v>0</v>
          </cell>
        </row>
        <row r="2059">
          <cell r="V2059">
            <v>0</v>
          </cell>
        </row>
        <row r="2060">
          <cell r="V2060">
            <v>0</v>
          </cell>
        </row>
        <row r="2061">
          <cell r="V2061">
            <v>0</v>
          </cell>
        </row>
        <row r="2062">
          <cell r="V2062">
            <v>0</v>
          </cell>
        </row>
        <row r="2063">
          <cell r="V2063">
            <v>0</v>
          </cell>
        </row>
        <row r="2064">
          <cell r="V2064">
            <v>0</v>
          </cell>
        </row>
        <row r="2065">
          <cell r="V2065">
            <v>0</v>
          </cell>
        </row>
        <row r="2066">
          <cell r="V2066">
            <v>0</v>
          </cell>
        </row>
        <row r="2067">
          <cell r="V2067">
            <v>0</v>
          </cell>
        </row>
        <row r="2068">
          <cell r="V2068">
            <v>0</v>
          </cell>
        </row>
        <row r="2069">
          <cell r="V2069">
            <v>0</v>
          </cell>
        </row>
        <row r="2070">
          <cell r="V2070">
            <v>0</v>
          </cell>
        </row>
        <row r="2071">
          <cell r="V2071">
            <v>0</v>
          </cell>
        </row>
        <row r="2072">
          <cell r="V2072">
            <v>0</v>
          </cell>
        </row>
        <row r="2073">
          <cell r="V2073">
            <v>0</v>
          </cell>
        </row>
        <row r="2074">
          <cell r="V2074">
            <v>0</v>
          </cell>
        </row>
        <row r="2075">
          <cell r="V2075">
            <v>0</v>
          </cell>
        </row>
        <row r="2076">
          <cell r="V2076">
            <v>0</v>
          </cell>
        </row>
        <row r="2077">
          <cell r="V2077">
            <v>0</v>
          </cell>
        </row>
        <row r="2078">
          <cell r="V2078">
            <v>0</v>
          </cell>
        </row>
        <row r="2079">
          <cell r="V2079">
            <v>0</v>
          </cell>
        </row>
        <row r="2080">
          <cell r="V2080">
            <v>0</v>
          </cell>
        </row>
        <row r="2081">
          <cell r="V2081">
            <v>0</v>
          </cell>
        </row>
        <row r="2082">
          <cell r="V2082">
            <v>0</v>
          </cell>
        </row>
        <row r="2083">
          <cell r="V2083">
            <v>0</v>
          </cell>
        </row>
        <row r="2084">
          <cell r="V2084">
            <v>0</v>
          </cell>
        </row>
        <row r="2085">
          <cell r="V2085">
            <v>0</v>
          </cell>
        </row>
        <row r="2086">
          <cell r="V2086">
            <v>0</v>
          </cell>
        </row>
        <row r="2087">
          <cell r="V2087">
            <v>0</v>
          </cell>
        </row>
        <row r="2088">
          <cell r="V2088">
            <v>0</v>
          </cell>
        </row>
        <row r="2089">
          <cell r="V2089">
            <v>0</v>
          </cell>
        </row>
        <row r="2090">
          <cell r="V2090">
            <v>0</v>
          </cell>
        </row>
        <row r="2091">
          <cell r="V2091">
            <v>0</v>
          </cell>
        </row>
        <row r="2092">
          <cell r="V2092">
            <v>0</v>
          </cell>
        </row>
        <row r="2093">
          <cell r="V2093">
            <v>0</v>
          </cell>
        </row>
        <row r="2094">
          <cell r="V2094">
            <v>0</v>
          </cell>
        </row>
        <row r="2095">
          <cell r="V2095">
            <v>0</v>
          </cell>
        </row>
        <row r="2096">
          <cell r="V2096">
            <v>0</v>
          </cell>
        </row>
        <row r="2097">
          <cell r="V2097">
            <v>0</v>
          </cell>
        </row>
        <row r="2098">
          <cell r="V2098">
            <v>0</v>
          </cell>
        </row>
        <row r="2099">
          <cell r="V2099">
            <v>0</v>
          </cell>
        </row>
        <row r="2100">
          <cell r="V2100">
            <v>0</v>
          </cell>
        </row>
        <row r="2101">
          <cell r="V2101">
            <v>0</v>
          </cell>
        </row>
        <row r="2102">
          <cell r="V2102">
            <v>0</v>
          </cell>
        </row>
        <row r="2103">
          <cell r="V2103">
            <v>0</v>
          </cell>
        </row>
        <row r="2104">
          <cell r="V2104">
            <v>0</v>
          </cell>
        </row>
        <row r="2105">
          <cell r="V2105">
            <v>0</v>
          </cell>
        </row>
        <row r="2106">
          <cell r="V2106">
            <v>0</v>
          </cell>
        </row>
        <row r="2107">
          <cell r="V2107">
            <v>0</v>
          </cell>
        </row>
        <row r="2108">
          <cell r="V2108">
            <v>0</v>
          </cell>
        </row>
        <row r="2109">
          <cell r="V2109">
            <v>0</v>
          </cell>
        </row>
        <row r="2110">
          <cell r="V2110">
            <v>0</v>
          </cell>
        </row>
        <row r="2111">
          <cell r="V2111">
            <v>0</v>
          </cell>
        </row>
        <row r="2112">
          <cell r="V2112">
            <v>0</v>
          </cell>
        </row>
        <row r="2113">
          <cell r="V2113">
            <v>0</v>
          </cell>
        </row>
        <row r="2114">
          <cell r="V2114">
            <v>0</v>
          </cell>
        </row>
        <row r="2115">
          <cell r="V2115">
            <v>0</v>
          </cell>
        </row>
        <row r="2116">
          <cell r="V2116">
            <v>0</v>
          </cell>
        </row>
        <row r="2117">
          <cell r="V2117">
            <v>0</v>
          </cell>
        </row>
        <row r="2118">
          <cell r="V2118">
            <v>0</v>
          </cell>
        </row>
        <row r="2119">
          <cell r="V2119">
            <v>0</v>
          </cell>
        </row>
        <row r="2120">
          <cell r="V2120">
            <v>0</v>
          </cell>
        </row>
        <row r="2121">
          <cell r="V2121">
            <v>0</v>
          </cell>
        </row>
        <row r="2122">
          <cell r="V2122">
            <v>0</v>
          </cell>
        </row>
        <row r="2123">
          <cell r="V2123">
            <v>0</v>
          </cell>
        </row>
        <row r="2124">
          <cell r="V2124">
            <v>0</v>
          </cell>
        </row>
        <row r="2125">
          <cell r="V2125">
            <v>0</v>
          </cell>
        </row>
        <row r="2126">
          <cell r="V2126">
            <v>0</v>
          </cell>
        </row>
        <row r="2127">
          <cell r="V2127">
            <v>0</v>
          </cell>
        </row>
        <row r="2128">
          <cell r="V2128">
            <v>0</v>
          </cell>
        </row>
        <row r="2129">
          <cell r="V2129">
            <v>0</v>
          </cell>
        </row>
        <row r="2130">
          <cell r="V2130">
            <v>0</v>
          </cell>
        </row>
        <row r="2131">
          <cell r="V2131">
            <v>0</v>
          </cell>
        </row>
        <row r="2132">
          <cell r="V2132">
            <v>0</v>
          </cell>
        </row>
        <row r="2133">
          <cell r="V2133">
            <v>0</v>
          </cell>
        </row>
        <row r="2134">
          <cell r="V2134">
            <v>0</v>
          </cell>
        </row>
        <row r="2135">
          <cell r="V2135">
            <v>0</v>
          </cell>
        </row>
        <row r="2136">
          <cell r="V2136">
            <v>0</v>
          </cell>
        </row>
        <row r="2137">
          <cell r="V2137">
            <v>0</v>
          </cell>
        </row>
        <row r="2138">
          <cell r="V2138">
            <v>0</v>
          </cell>
        </row>
        <row r="2139">
          <cell r="V2139">
            <v>0</v>
          </cell>
        </row>
        <row r="2140">
          <cell r="V2140">
            <v>0</v>
          </cell>
        </row>
        <row r="2141">
          <cell r="V2141">
            <v>0</v>
          </cell>
        </row>
        <row r="2142">
          <cell r="V2142">
            <v>0</v>
          </cell>
        </row>
        <row r="2143">
          <cell r="V2143">
            <v>0</v>
          </cell>
        </row>
        <row r="2144">
          <cell r="V2144">
            <v>0</v>
          </cell>
        </row>
        <row r="2145">
          <cell r="V2145">
            <v>0</v>
          </cell>
        </row>
        <row r="2146">
          <cell r="V2146">
            <v>0</v>
          </cell>
        </row>
        <row r="2147">
          <cell r="V2147">
            <v>0</v>
          </cell>
        </row>
        <row r="2148">
          <cell r="V2148">
            <v>0</v>
          </cell>
        </row>
        <row r="2149">
          <cell r="V2149">
            <v>0</v>
          </cell>
        </row>
        <row r="2150">
          <cell r="V2150">
            <v>0</v>
          </cell>
        </row>
        <row r="2151">
          <cell r="V2151">
            <v>0</v>
          </cell>
        </row>
        <row r="2152">
          <cell r="V2152">
            <v>0</v>
          </cell>
        </row>
        <row r="2153">
          <cell r="V2153">
            <v>0</v>
          </cell>
        </row>
        <row r="2154">
          <cell r="V2154">
            <v>0</v>
          </cell>
        </row>
        <row r="2155">
          <cell r="V2155">
            <v>0</v>
          </cell>
        </row>
        <row r="2156">
          <cell r="V2156">
            <v>0</v>
          </cell>
        </row>
        <row r="2157">
          <cell r="V2157">
            <v>0</v>
          </cell>
        </row>
        <row r="2158">
          <cell r="V2158">
            <v>0</v>
          </cell>
        </row>
        <row r="2159">
          <cell r="V2159">
            <v>0</v>
          </cell>
        </row>
        <row r="2160">
          <cell r="V2160">
            <v>0</v>
          </cell>
        </row>
        <row r="2161">
          <cell r="V2161">
            <v>0</v>
          </cell>
        </row>
        <row r="2162">
          <cell r="V2162">
            <v>0</v>
          </cell>
        </row>
        <row r="2163">
          <cell r="V2163">
            <v>0</v>
          </cell>
        </row>
        <row r="2164">
          <cell r="V2164">
            <v>0</v>
          </cell>
        </row>
        <row r="2165">
          <cell r="V2165">
            <v>0</v>
          </cell>
        </row>
        <row r="2166">
          <cell r="V2166">
            <v>0</v>
          </cell>
        </row>
        <row r="2167">
          <cell r="V2167">
            <v>0</v>
          </cell>
        </row>
        <row r="2168">
          <cell r="V2168">
            <v>0</v>
          </cell>
        </row>
        <row r="2169">
          <cell r="V2169">
            <v>0</v>
          </cell>
        </row>
        <row r="2170">
          <cell r="V2170">
            <v>0</v>
          </cell>
        </row>
        <row r="2171">
          <cell r="V2171">
            <v>0</v>
          </cell>
        </row>
        <row r="2172">
          <cell r="V2172">
            <v>0</v>
          </cell>
        </row>
        <row r="2173">
          <cell r="V2173">
            <v>0</v>
          </cell>
        </row>
        <row r="2174">
          <cell r="V2174">
            <v>0</v>
          </cell>
        </row>
        <row r="2175">
          <cell r="V2175">
            <v>0</v>
          </cell>
        </row>
        <row r="2176">
          <cell r="V2176">
            <v>0</v>
          </cell>
        </row>
        <row r="2177">
          <cell r="V2177">
            <v>0</v>
          </cell>
        </row>
        <row r="2178">
          <cell r="V2178">
            <v>0</v>
          </cell>
        </row>
        <row r="2179">
          <cell r="V2179">
            <v>0</v>
          </cell>
        </row>
        <row r="2180">
          <cell r="V2180">
            <v>0</v>
          </cell>
        </row>
        <row r="2181">
          <cell r="V2181">
            <v>0</v>
          </cell>
        </row>
        <row r="2182">
          <cell r="V2182">
            <v>0</v>
          </cell>
        </row>
        <row r="2183">
          <cell r="V2183">
            <v>0</v>
          </cell>
        </row>
        <row r="2184">
          <cell r="V2184">
            <v>0</v>
          </cell>
        </row>
        <row r="2185">
          <cell r="V2185">
            <v>0</v>
          </cell>
        </row>
        <row r="2186">
          <cell r="V2186">
            <v>0</v>
          </cell>
        </row>
        <row r="2187">
          <cell r="V2187">
            <v>0</v>
          </cell>
        </row>
        <row r="2188">
          <cell r="V2188">
            <v>0</v>
          </cell>
        </row>
        <row r="2189">
          <cell r="V2189">
            <v>0</v>
          </cell>
        </row>
        <row r="2190">
          <cell r="V2190">
            <v>0</v>
          </cell>
        </row>
        <row r="2191">
          <cell r="V2191">
            <v>0</v>
          </cell>
        </row>
        <row r="2192">
          <cell r="V2192">
            <v>0</v>
          </cell>
        </row>
        <row r="2193">
          <cell r="V2193">
            <v>0</v>
          </cell>
        </row>
        <row r="2194">
          <cell r="V2194">
            <v>0</v>
          </cell>
        </row>
        <row r="2195">
          <cell r="V2195">
            <v>0</v>
          </cell>
        </row>
        <row r="2196">
          <cell r="V2196">
            <v>0</v>
          </cell>
        </row>
        <row r="2197">
          <cell r="V2197">
            <v>0</v>
          </cell>
        </row>
        <row r="2198">
          <cell r="V2198">
            <v>0</v>
          </cell>
        </row>
        <row r="2199">
          <cell r="V2199">
            <v>0</v>
          </cell>
        </row>
        <row r="2200">
          <cell r="V2200">
            <v>0</v>
          </cell>
        </row>
        <row r="2201">
          <cell r="V2201">
            <v>0</v>
          </cell>
        </row>
        <row r="2202">
          <cell r="V2202">
            <v>0</v>
          </cell>
        </row>
        <row r="2203">
          <cell r="V2203">
            <v>0</v>
          </cell>
        </row>
        <row r="2204">
          <cell r="V2204">
            <v>0</v>
          </cell>
        </row>
        <row r="2205">
          <cell r="V2205">
            <v>0</v>
          </cell>
        </row>
        <row r="2206">
          <cell r="V2206">
            <v>0</v>
          </cell>
        </row>
        <row r="2207">
          <cell r="V2207">
            <v>0</v>
          </cell>
        </row>
        <row r="2208">
          <cell r="V2208">
            <v>0</v>
          </cell>
        </row>
        <row r="2209">
          <cell r="V2209">
            <v>0</v>
          </cell>
        </row>
        <row r="2210">
          <cell r="V2210">
            <v>0</v>
          </cell>
        </row>
        <row r="2211">
          <cell r="V2211">
            <v>0</v>
          </cell>
        </row>
        <row r="2212">
          <cell r="V2212">
            <v>0</v>
          </cell>
        </row>
        <row r="2213">
          <cell r="V2213">
            <v>0</v>
          </cell>
        </row>
        <row r="2214">
          <cell r="V2214">
            <v>0</v>
          </cell>
        </row>
        <row r="2215">
          <cell r="V2215">
            <v>0</v>
          </cell>
        </row>
        <row r="2216">
          <cell r="V2216">
            <v>0</v>
          </cell>
        </row>
        <row r="2217">
          <cell r="V2217">
            <v>0</v>
          </cell>
        </row>
        <row r="2218">
          <cell r="V2218">
            <v>0</v>
          </cell>
        </row>
        <row r="2219">
          <cell r="V2219">
            <v>0</v>
          </cell>
        </row>
        <row r="2220">
          <cell r="V2220">
            <v>0</v>
          </cell>
        </row>
        <row r="2221">
          <cell r="V2221">
            <v>0</v>
          </cell>
        </row>
        <row r="2222">
          <cell r="V2222">
            <v>0</v>
          </cell>
        </row>
        <row r="2223">
          <cell r="V2223">
            <v>0</v>
          </cell>
        </row>
        <row r="2224">
          <cell r="V2224">
            <v>0</v>
          </cell>
        </row>
        <row r="2225">
          <cell r="V2225">
            <v>0</v>
          </cell>
        </row>
        <row r="2226">
          <cell r="V2226">
            <v>0</v>
          </cell>
        </row>
        <row r="2227">
          <cell r="V2227">
            <v>0</v>
          </cell>
        </row>
        <row r="2228">
          <cell r="V2228">
            <v>0</v>
          </cell>
        </row>
        <row r="2229">
          <cell r="V2229">
            <v>0</v>
          </cell>
        </row>
        <row r="2230">
          <cell r="V2230">
            <v>0</v>
          </cell>
        </row>
        <row r="2231">
          <cell r="V2231">
            <v>0</v>
          </cell>
        </row>
        <row r="2232">
          <cell r="V2232">
            <v>0</v>
          </cell>
        </row>
        <row r="2233">
          <cell r="V2233">
            <v>0</v>
          </cell>
        </row>
        <row r="2234">
          <cell r="V2234">
            <v>0</v>
          </cell>
        </row>
        <row r="2235">
          <cell r="V2235">
            <v>0</v>
          </cell>
        </row>
        <row r="2236">
          <cell r="V2236">
            <v>0</v>
          </cell>
        </row>
        <row r="2237">
          <cell r="V2237">
            <v>0</v>
          </cell>
        </row>
        <row r="2238">
          <cell r="V2238">
            <v>0</v>
          </cell>
        </row>
        <row r="2239">
          <cell r="V2239">
            <v>0</v>
          </cell>
        </row>
        <row r="2240">
          <cell r="V2240">
            <v>0</v>
          </cell>
        </row>
        <row r="2241">
          <cell r="V2241">
            <v>0</v>
          </cell>
        </row>
        <row r="2242">
          <cell r="V2242">
            <v>0</v>
          </cell>
        </row>
        <row r="2243">
          <cell r="V2243">
            <v>0</v>
          </cell>
        </row>
        <row r="2244">
          <cell r="V2244">
            <v>0</v>
          </cell>
        </row>
        <row r="2245">
          <cell r="V2245">
            <v>0</v>
          </cell>
        </row>
        <row r="2246">
          <cell r="V2246">
            <v>0</v>
          </cell>
        </row>
        <row r="2247">
          <cell r="V2247">
            <v>0</v>
          </cell>
        </row>
        <row r="2248">
          <cell r="V2248">
            <v>0</v>
          </cell>
        </row>
        <row r="2249">
          <cell r="V2249">
            <v>0</v>
          </cell>
        </row>
        <row r="2250">
          <cell r="V2250">
            <v>0</v>
          </cell>
        </row>
        <row r="2251">
          <cell r="V2251">
            <v>0</v>
          </cell>
        </row>
        <row r="2252">
          <cell r="V2252">
            <v>0</v>
          </cell>
        </row>
        <row r="2253">
          <cell r="V2253">
            <v>0</v>
          </cell>
        </row>
        <row r="2254">
          <cell r="V2254">
            <v>0</v>
          </cell>
        </row>
        <row r="2255">
          <cell r="V2255">
            <v>0</v>
          </cell>
        </row>
        <row r="2256">
          <cell r="V2256">
            <v>0</v>
          </cell>
        </row>
        <row r="2257">
          <cell r="V2257">
            <v>0</v>
          </cell>
        </row>
        <row r="2258">
          <cell r="V2258">
            <v>0</v>
          </cell>
        </row>
        <row r="2259">
          <cell r="V2259">
            <v>0</v>
          </cell>
        </row>
        <row r="2260">
          <cell r="V2260">
            <v>0</v>
          </cell>
        </row>
        <row r="2261">
          <cell r="V2261">
            <v>0</v>
          </cell>
        </row>
        <row r="2262">
          <cell r="V2262">
            <v>0</v>
          </cell>
        </row>
        <row r="2263">
          <cell r="V2263">
            <v>0</v>
          </cell>
        </row>
        <row r="2264">
          <cell r="V2264">
            <v>0</v>
          </cell>
        </row>
        <row r="2265">
          <cell r="V2265">
            <v>0</v>
          </cell>
        </row>
        <row r="2266">
          <cell r="V2266">
            <v>0</v>
          </cell>
        </row>
        <row r="2267">
          <cell r="V2267">
            <v>0</v>
          </cell>
        </row>
        <row r="2268">
          <cell r="V2268">
            <v>0</v>
          </cell>
        </row>
        <row r="2269">
          <cell r="V2269">
            <v>0</v>
          </cell>
        </row>
        <row r="2270">
          <cell r="V2270">
            <v>0</v>
          </cell>
        </row>
        <row r="2271">
          <cell r="V2271">
            <v>0</v>
          </cell>
        </row>
        <row r="2272">
          <cell r="V2272">
            <v>0</v>
          </cell>
        </row>
        <row r="2273">
          <cell r="V2273">
            <v>0</v>
          </cell>
        </row>
        <row r="2274">
          <cell r="V2274">
            <v>0</v>
          </cell>
        </row>
        <row r="2275">
          <cell r="V2275">
            <v>0</v>
          </cell>
        </row>
        <row r="2276">
          <cell r="V2276">
            <v>0</v>
          </cell>
        </row>
        <row r="2277">
          <cell r="V2277">
            <v>0</v>
          </cell>
        </row>
        <row r="2278">
          <cell r="V2278">
            <v>0</v>
          </cell>
        </row>
        <row r="2279">
          <cell r="V2279">
            <v>0</v>
          </cell>
        </row>
        <row r="2280">
          <cell r="V2280">
            <v>0</v>
          </cell>
        </row>
        <row r="2281">
          <cell r="V2281">
            <v>0</v>
          </cell>
        </row>
        <row r="2282">
          <cell r="V2282">
            <v>0</v>
          </cell>
        </row>
        <row r="2283">
          <cell r="V2283">
            <v>0</v>
          </cell>
        </row>
        <row r="2284">
          <cell r="V2284">
            <v>0</v>
          </cell>
        </row>
        <row r="2285">
          <cell r="V2285">
            <v>0</v>
          </cell>
        </row>
        <row r="2286">
          <cell r="V2286">
            <v>0</v>
          </cell>
        </row>
        <row r="2287">
          <cell r="V2287">
            <v>0</v>
          </cell>
        </row>
        <row r="2288">
          <cell r="V2288">
            <v>0</v>
          </cell>
        </row>
        <row r="2289">
          <cell r="V2289">
            <v>0</v>
          </cell>
        </row>
        <row r="2290">
          <cell r="V2290">
            <v>0</v>
          </cell>
        </row>
        <row r="2291">
          <cell r="V2291">
            <v>0</v>
          </cell>
        </row>
        <row r="2292">
          <cell r="V2292">
            <v>0</v>
          </cell>
        </row>
        <row r="2293">
          <cell r="V2293">
            <v>0</v>
          </cell>
        </row>
        <row r="2294">
          <cell r="V2294">
            <v>0</v>
          </cell>
        </row>
        <row r="2295">
          <cell r="V2295">
            <v>0</v>
          </cell>
        </row>
        <row r="2296">
          <cell r="V2296">
            <v>0</v>
          </cell>
        </row>
        <row r="2297">
          <cell r="V2297">
            <v>0</v>
          </cell>
        </row>
        <row r="2298">
          <cell r="V2298">
            <v>0</v>
          </cell>
        </row>
        <row r="2299">
          <cell r="V2299">
            <v>0</v>
          </cell>
        </row>
        <row r="2300">
          <cell r="V2300">
            <v>0</v>
          </cell>
        </row>
        <row r="2301">
          <cell r="V2301">
            <v>0</v>
          </cell>
        </row>
        <row r="2302">
          <cell r="V2302">
            <v>0</v>
          </cell>
        </row>
        <row r="2303">
          <cell r="V2303">
            <v>0</v>
          </cell>
        </row>
        <row r="2304">
          <cell r="V2304">
            <v>0</v>
          </cell>
        </row>
        <row r="2305">
          <cell r="V2305">
            <v>0</v>
          </cell>
        </row>
        <row r="2306">
          <cell r="V2306">
            <v>0</v>
          </cell>
        </row>
        <row r="2307">
          <cell r="V2307">
            <v>0</v>
          </cell>
        </row>
        <row r="2308">
          <cell r="V2308">
            <v>0</v>
          </cell>
        </row>
        <row r="2309">
          <cell r="V2309">
            <v>0</v>
          </cell>
        </row>
        <row r="2310">
          <cell r="V2310">
            <v>0</v>
          </cell>
        </row>
        <row r="2311">
          <cell r="V2311">
            <v>0</v>
          </cell>
        </row>
        <row r="2312">
          <cell r="V2312">
            <v>0</v>
          </cell>
        </row>
        <row r="2313">
          <cell r="V2313">
            <v>0</v>
          </cell>
        </row>
        <row r="2314">
          <cell r="V2314">
            <v>0</v>
          </cell>
        </row>
        <row r="2315">
          <cell r="V2315">
            <v>0</v>
          </cell>
        </row>
        <row r="2316">
          <cell r="V2316">
            <v>0</v>
          </cell>
        </row>
        <row r="2317">
          <cell r="V2317">
            <v>0</v>
          </cell>
        </row>
        <row r="2318">
          <cell r="V2318">
            <v>0</v>
          </cell>
        </row>
        <row r="2319">
          <cell r="V2319">
            <v>0</v>
          </cell>
        </row>
        <row r="2320">
          <cell r="V2320">
            <v>0</v>
          </cell>
        </row>
        <row r="2321">
          <cell r="V2321">
            <v>0</v>
          </cell>
        </row>
        <row r="2322">
          <cell r="V2322">
            <v>0</v>
          </cell>
        </row>
        <row r="2323">
          <cell r="V2323">
            <v>0</v>
          </cell>
        </row>
        <row r="2324">
          <cell r="V2324">
            <v>0</v>
          </cell>
        </row>
        <row r="2325">
          <cell r="V2325">
            <v>0</v>
          </cell>
        </row>
        <row r="2326">
          <cell r="V2326">
            <v>0</v>
          </cell>
        </row>
        <row r="2327">
          <cell r="V2327">
            <v>0</v>
          </cell>
        </row>
        <row r="2328">
          <cell r="V2328">
            <v>0</v>
          </cell>
        </row>
        <row r="2329">
          <cell r="V2329">
            <v>0</v>
          </cell>
        </row>
        <row r="2330">
          <cell r="V2330">
            <v>0</v>
          </cell>
        </row>
        <row r="2331">
          <cell r="V2331">
            <v>0</v>
          </cell>
        </row>
        <row r="2332">
          <cell r="V2332">
            <v>0</v>
          </cell>
        </row>
        <row r="2333">
          <cell r="V2333">
            <v>0</v>
          </cell>
        </row>
        <row r="2334">
          <cell r="V2334">
            <v>0</v>
          </cell>
        </row>
        <row r="2335">
          <cell r="V2335">
            <v>0</v>
          </cell>
        </row>
        <row r="2336">
          <cell r="V2336">
            <v>0</v>
          </cell>
        </row>
        <row r="2337">
          <cell r="V2337">
            <v>0</v>
          </cell>
        </row>
        <row r="2338">
          <cell r="V2338">
            <v>0</v>
          </cell>
        </row>
        <row r="2339">
          <cell r="V2339">
            <v>0</v>
          </cell>
        </row>
        <row r="2340">
          <cell r="V2340">
            <v>0</v>
          </cell>
        </row>
        <row r="2341">
          <cell r="V2341">
            <v>0</v>
          </cell>
        </row>
        <row r="2342">
          <cell r="V2342">
            <v>0</v>
          </cell>
        </row>
        <row r="2343">
          <cell r="V2343">
            <v>0</v>
          </cell>
        </row>
        <row r="2344">
          <cell r="V2344">
            <v>0</v>
          </cell>
        </row>
        <row r="2345">
          <cell r="V2345">
            <v>0</v>
          </cell>
        </row>
        <row r="2346">
          <cell r="V2346">
            <v>0</v>
          </cell>
        </row>
        <row r="2347">
          <cell r="V2347">
            <v>0</v>
          </cell>
        </row>
        <row r="2348">
          <cell r="V2348">
            <v>0</v>
          </cell>
        </row>
        <row r="2349">
          <cell r="V2349">
            <v>0</v>
          </cell>
        </row>
        <row r="2350">
          <cell r="V2350">
            <v>0</v>
          </cell>
        </row>
        <row r="2351">
          <cell r="V2351">
            <v>0</v>
          </cell>
        </row>
        <row r="2352">
          <cell r="V2352">
            <v>0</v>
          </cell>
        </row>
        <row r="2353">
          <cell r="V2353">
            <v>0</v>
          </cell>
        </row>
        <row r="2354">
          <cell r="V2354">
            <v>0</v>
          </cell>
        </row>
        <row r="2355">
          <cell r="V2355">
            <v>0</v>
          </cell>
        </row>
        <row r="2356">
          <cell r="V2356">
            <v>0</v>
          </cell>
        </row>
        <row r="2357">
          <cell r="V2357">
            <v>0</v>
          </cell>
        </row>
        <row r="2358">
          <cell r="V2358">
            <v>0</v>
          </cell>
        </row>
        <row r="2359">
          <cell r="V2359">
            <v>0</v>
          </cell>
        </row>
        <row r="2360">
          <cell r="V2360">
            <v>0</v>
          </cell>
        </row>
        <row r="2361">
          <cell r="V2361">
            <v>0</v>
          </cell>
        </row>
        <row r="2362">
          <cell r="V2362">
            <v>0</v>
          </cell>
        </row>
        <row r="2363">
          <cell r="V2363">
            <v>0</v>
          </cell>
        </row>
        <row r="2364">
          <cell r="V2364">
            <v>0</v>
          </cell>
        </row>
        <row r="2365">
          <cell r="V2365">
            <v>0</v>
          </cell>
        </row>
        <row r="2366">
          <cell r="V2366">
            <v>0</v>
          </cell>
        </row>
        <row r="2367">
          <cell r="V2367">
            <v>0</v>
          </cell>
        </row>
        <row r="2368">
          <cell r="V2368">
            <v>0</v>
          </cell>
        </row>
        <row r="2369">
          <cell r="V2369">
            <v>0</v>
          </cell>
        </row>
        <row r="2370">
          <cell r="V2370">
            <v>0</v>
          </cell>
        </row>
        <row r="2371">
          <cell r="V2371">
            <v>0</v>
          </cell>
        </row>
        <row r="2372">
          <cell r="V2372">
            <v>0</v>
          </cell>
        </row>
        <row r="2373">
          <cell r="V2373">
            <v>0</v>
          </cell>
        </row>
        <row r="2374">
          <cell r="V2374">
            <v>0</v>
          </cell>
        </row>
        <row r="2375">
          <cell r="V2375">
            <v>0</v>
          </cell>
        </row>
        <row r="2376">
          <cell r="V2376">
            <v>0</v>
          </cell>
        </row>
        <row r="2377">
          <cell r="V2377">
            <v>0</v>
          </cell>
        </row>
        <row r="2378">
          <cell r="V2378">
            <v>0</v>
          </cell>
        </row>
        <row r="2379">
          <cell r="V2379">
            <v>0</v>
          </cell>
        </row>
        <row r="2380">
          <cell r="V2380">
            <v>0</v>
          </cell>
        </row>
        <row r="2381">
          <cell r="V2381">
            <v>0</v>
          </cell>
        </row>
        <row r="2382">
          <cell r="V2382">
            <v>0</v>
          </cell>
        </row>
        <row r="2383">
          <cell r="V2383">
            <v>0</v>
          </cell>
        </row>
        <row r="2384">
          <cell r="V2384">
            <v>0</v>
          </cell>
        </row>
        <row r="2385">
          <cell r="V2385">
            <v>0</v>
          </cell>
        </row>
        <row r="2386">
          <cell r="V2386">
            <v>0</v>
          </cell>
        </row>
        <row r="2387">
          <cell r="V2387">
            <v>0</v>
          </cell>
        </row>
        <row r="2388">
          <cell r="V2388">
            <v>0</v>
          </cell>
        </row>
        <row r="2389">
          <cell r="V2389">
            <v>0</v>
          </cell>
        </row>
        <row r="2390">
          <cell r="V2390">
            <v>0</v>
          </cell>
        </row>
        <row r="2391">
          <cell r="V2391">
            <v>0</v>
          </cell>
        </row>
        <row r="2392">
          <cell r="V2392">
            <v>0</v>
          </cell>
        </row>
        <row r="2393">
          <cell r="V2393">
            <v>0</v>
          </cell>
        </row>
        <row r="2394">
          <cell r="V2394">
            <v>0</v>
          </cell>
        </row>
        <row r="2395">
          <cell r="V2395">
            <v>0</v>
          </cell>
        </row>
        <row r="2396">
          <cell r="V2396">
            <v>0</v>
          </cell>
        </row>
        <row r="2397">
          <cell r="V2397">
            <v>0</v>
          </cell>
        </row>
        <row r="2398">
          <cell r="V2398">
            <v>0</v>
          </cell>
        </row>
        <row r="2399">
          <cell r="V2399">
            <v>0</v>
          </cell>
        </row>
        <row r="2400">
          <cell r="V2400">
            <v>0</v>
          </cell>
        </row>
        <row r="2401">
          <cell r="V2401">
            <v>0</v>
          </cell>
        </row>
        <row r="2402">
          <cell r="V2402">
            <v>0</v>
          </cell>
        </row>
        <row r="2403">
          <cell r="V2403">
            <v>0</v>
          </cell>
        </row>
        <row r="2404">
          <cell r="V2404">
            <v>0</v>
          </cell>
        </row>
        <row r="2405">
          <cell r="V2405">
            <v>0</v>
          </cell>
        </row>
        <row r="2406">
          <cell r="V2406">
            <v>0</v>
          </cell>
        </row>
        <row r="2407">
          <cell r="V2407">
            <v>0</v>
          </cell>
        </row>
        <row r="2408">
          <cell r="V2408">
            <v>0</v>
          </cell>
        </row>
        <row r="2409">
          <cell r="V2409">
            <v>0</v>
          </cell>
        </row>
        <row r="2410">
          <cell r="V2410">
            <v>0</v>
          </cell>
        </row>
        <row r="2411">
          <cell r="V2411">
            <v>0</v>
          </cell>
        </row>
        <row r="2412">
          <cell r="V2412">
            <v>0</v>
          </cell>
        </row>
        <row r="2413">
          <cell r="V2413">
            <v>0</v>
          </cell>
        </row>
        <row r="2414">
          <cell r="V2414">
            <v>0</v>
          </cell>
        </row>
        <row r="2415">
          <cell r="V2415">
            <v>0</v>
          </cell>
        </row>
        <row r="2416">
          <cell r="V2416">
            <v>0</v>
          </cell>
        </row>
        <row r="2417">
          <cell r="V2417">
            <v>0</v>
          </cell>
        </row>
        <row r="2418">
          <cell r="V2418">
            <v>0</v>
          </cell>
        </row>
        <row r="2419">
          <cell r="V2419">
            <v>0</v>
          </cell>
        </row>
        <row r="2420">
          <cell r="V2420">
            <v>0</v>
          </cell>
        </row>
        <row r="2421">
          <cell r="V2421">
            <v>0</v>
          </cell>
        </row>
        <row r="2422">
          <cell r="V2422">
            <v>0</v>
          </cell>
        </row>
        <row r="2423">
          <cell r="V2423">
            <v>0</v>
          </cell>
        </row>
        <row r="2424">
          <cell r="V2424">
            <v>0</v>
          </cell>
        </row>
        <row r="2425">
          <cell r="V2425">
            <v>0</v>
          </cell>
        </row>
        <row r="2426">
          <cell r="V2426">
            <v>0</v>
          </cell>
        </row>
        <row r="2427">
          <cell r="V2427">
            <v>0</v>
          </cell>
        </row>
        <row r="2428">
          <cell r="V2428">
            <v>0</v>
          </cell>
        </row>
        <row r="2429">
          <cell r="V2429">
            <v>0</v>
          </cell>
        </row>
        <row r="2430">
          <cell r="V2430">
            <v>0</v>
          </cell>
        </row>
        <row r="2431">
          <cell r="V2431">
            <v>0</v>
          </cell>
        </row>
        <row r="2432">
          <cell r="V2432">
            <v>0</v>
          </cell>
        </row>
        <row r="2433">
          <cell r="V2433">
            <v>0</v>
          </cell>
        </row>
        <row r="2434">
          <cell r="V2434">
            <v>0</v>
          </cell>
        </row>
        <row r="2435">
          <cell r="V2435">
            <v>0</v>
          </cell>
        </row>
        <row r="2436">
          <cell r="V2436">
            <v>0</v>
          </cell>
        </row>
        <row r="2437">
          <cell r="V2437">
            <v>0</v>
          </cell>
        </row>
        <row r="2438">
          <cell r="V2438">
            <v>0</v>
          </cell>
        </row>
        <row r="2439">
          <cell r="V2439">
            <v>0</v>
          </cell>
        </row>
        <row r="2440">
          <cell r="V2440">
            <v>0</v>
          </cell>
        </row>
        <row r="2441">
          <cell r="V2441">
            <v>0</v>
          </cell>
        </row>
        <row r="2442">
          <cell r="V2442">
            <v>0</v>
          </cell>
        </row>
        <row r="2443">
          <cell r="V2443">
            <v>0</v>
          </cell>
        </row>
        <row r="2444">
          <cell r="V2444">
            <v>0</v>
          </cell>
        </row>
        <row r="2445">
          <cell r="V2445">
            <v>0</v>
          </cell>
        </row>
        <row r="2446">
          <cell r="V2446">
            <v>0</v>
          </cell>
        </row>
        <row r="2447">
          <cell r="V2447">
            <v>0</v>
          </cell>
        </row>
        <row r="2448">
          <cell r="V2448">
            <v>0</v>
          </cell>
        </row>
        <row r="2449">
          <cell r="V2449">
            <v>0</v>
          </cell>
        </row>
        <row r="2450">
          <cell r="V2450">
            <v>0</v>
          </cell>
        </row>
        <row r="2451">
          <cell r="V2451">
            <v>0</v>
          </cell>
        </row>
        <row r="2452">
          <cell r="V2452">
            <v>0</v>
          </cell>
        </row>
        <row r="2453">
          <cell r="V2453">
            <v>0</v>
          </cell>
        </row>
        <row r="2454">
          <cell r="V2454">
            <v>0</v>
          </cell>
        </row>
        <row r="2455">
          <cell r="V2455">
            <v>0</v>
          </cell>
        </row>
        <row r="2456">
          <cell r="V2456">
            <v>0</v>
          </cell>
        </row>
        <row r="2457">
          <cell r="V2457">
            <v>0</v>
          </cell>
        </row>
        <row r="2458">
          <cell r="V2458">
            <v>0</v>
          </cell>
        </row>
        <row r="2459">
          <cell r="V2459">
            <v>0</v>
          </cell>
        </row>
        <row r="2460">
          <cell r="V2460">
            <v>0</v>
          </cell>
        </row>
        <row r="2461">
          <cell r="V2461">
            <v>0</v>
          </cell>
        </row>
        <row r="2462">
          <cell r="V2462">
            <v>0</v>
          </cell>
        </row>
        <row r="2463">
          <cell r="V2463">
            <v>0</v>
          </cell>
        </row>
        <row r="2464">
          <cell r="V2464">
            <v>0</v>
          </cell>
        </row>
        <row r="2465">
          <cell r="V2465">
            <v>0</v>
          </cell>
        </row>
        <row r="2466">
          <cell r="V2466">
            <v>0</v>
          </cell>
        </row>
        <row r="2467">
          <cell r="V2467">
            <v>0</v>
          </cell>
        </row>
        <row r="2468">
          <cell r="V2468">
            <v>0</v>
          </cell>
        </row>
        <row r="2469">
          <cell r="V2469">
            <v>0</v>
          </cell>
        </row>
        <row r="2470">
          <cell r="V2470">
            <v>0</v>
          </cell>
        </row>
        <row r="2471">
          <cell r="V2471">
            <v>0</v>
          </cell>
        </row>
        <row r="2472">
          <cell r="V2472">
            <v>0</v>
          </cell>
        </row>
        <row r="2473">
          <cell r="V2473">
            <v>0</v>
          </cell>
        </row>
        <row r="2474">
          <cell r="V2474">
            <v>0</v>
          </cell>
        </row>
        <row r="2475">
          <cell r="V2475">
            <v>0</v>
          </cell>
        </row>
        <row r="2476">
          <cell r="V2476">
            <v>0</v>
          </cell>
        </row>
        <row r="2477">
          <cell r="V2477">
            <v>0</v>
          </cell>
        </row>
        <row r="2478">
          <cell r="V2478">
            <v>0</v>
          </cell>
        </row>
        <row r="2479">
          <cell r="V2479">
            <v>0</v>
          </cell>
        </row>
        <row r="2480">
          <cell r="V2480">
            <v>0</v>
          </cell>
        </row>
        <row r="2481">
          <cell r="V2481">
            <v>0</v>
          </cell>
        </row>
        <row r="2482">
          <cell r="V2482">
            <v>0</v>
          </cell>
        </row>
        <row r="2483">
          <cell r="V2483">
            <v>0</v>
          </cell>
        </row>
        <row r="2484">
          <cell r="V2484">
            <v>0</v>
          </cell>
        </row>
        <row r="2485">
          <cell r="V2485">
            <v>0</v>
          </cell>
        </row>
        <row r="2486">
          <cell r="V2486">
            <v>0</v>
          </cell>
        </row>
        <row r="2487">
          <cell r="V2487">
            <v>0</v>
          </cell>
        </row>
        <row r="2488">
          <cell r="V2488">
            <v>0</v>
          </cell>
        </row>
        <row r="2489">
          <cell r="V2489">
            <v>0</v>
          </cell>
        </row>
        <row r="2490">
          <cell r="V2490">
            <v>0</v>
          </cell>
        </row>
        <row r="2491">
          <cell r="V2491">
            <v>0</v>
          </cell>
        </row>
        <row r="2492">
          <cell r="V2492">
            <v>0</v>
          </cell>
        </row>
        <row r="2493">
          <cell r="V2493">
            <v>0</v>
          </cell>
        </row>
        <row r="2494">
          <cell r="V2494">
            <v>0</v>
          </cell>
        </row>
        <row r="2495">
          <cell r="V2495">
            <v>0</v>
          </cell>
        </row>
        <row r="2496">
          <cell r="V2496">
            <v>0</v>
          </cell>
        </row>
        <row r="2497">
          <cell r="V2497">
            <v>0</v>
          </cell>
        </row>
        <row r="2498">
          <cell r="V2498">
            <v>0</v>
          </cell>
        </row>
        <row r="2499">
          <cell r="V2499">
            <v>0</v>
          </cell>
        </row>
        <row r="2500">
          <cell r="V2500">
            <v>0</v>
          </cell>
        </row>
        <row r="2501">
          <cell r="V2501">
            <v>0</v>
          </cell>
        </row>
        <row r="2502">
          <cell r="V2502">
            <v>0</v>
          </cell>
        </row>
        <row r="2503">
          <cell r="V2503">
            <v>0</v>
          </cell>
        </row>
        <row r="2504">
          <cell r="V2504">
            <v>0</v>
          </cell>
        </row>
        <row r="2505">
          <cell r="V2505">
            <v>0</v>
          </cell>
        </row>
        <row r="2506">
          <cell r="V2506">
            <v>0</v>
          </cell>
        </row>
        <row r="2507">
          <cell r="V2507">
            <v>0</v>
          </cell>
        </row>
        <row r="2508">
          <cell r="V2508">
            <v>0</v>
          </cell>
        </row>
        <row r="2509">
          <cell r="V2509">
            <v>0</v>
          </cell>
        </row>
        <row r="2510">
          <cell r="V2510">
            <v>0</v>
          </cell>
        </row>
        <row r="2511">
          <cell r="V2511">
            <v>0</v>
          </cell>
        </row>
        <row r="2512">
          <cell r="V2512">
            <v>0</v>
          </cell>
        </row>
        <row r="2513">
          <cell r="V2513">
            <v>0</v>
          </cell>
        </row>
        <row r="2514">
          <cell r="V2514">
            <v>0</v>
          </cell>
        </row>
        <row r="2515">
          <cell r="V2515">
            <v>0</v>
          </cell>
        </row>
        <row r="2516">
          <cell r="V2516">
            <v>0</v>
          </cell>
        </row>
        <row r="2517">
          <cell r="V2517">
            <v>0</v>
          </cell>
        </row>
        <row r="2518">
          <cell r="V2518">
            <v>0</v>
          </cell>
        </row>
        <row r="2519">
          <cell r="V2519">
            <v>0</v>
          </cell>
        </row>
        <row r="2520">
          <cell r="V2520">
            <v>0</v>
          </cell>
        </row>
        <row r="2521">
          <cell r="V2521">
            <v>0</v>
          </cell>
        </row>
        <row r="2522">
          <cell r="V2522">
            <v>0</v>
          </cell>
        </row>
        <row r="2523">
          <cell r="V2523">
            <v>0</v>
          </cell>
        </row>
        <row r="2524">
          <cell r="V2524">
            <v>0</v>
          </cell>
        </row>
        <row r="2525">
          <cell r="V2525">
            <v>0</v>
          </cell>
        </row>
        <row r="2526">
          <cell r="V2526">
            <v>0</v>
          </cell>
        </row>
        <row r="2527">
          <cell r="V2527">
            <v>0</v>
          </cell>
        </row>
        <row r="2528">
          <cell r="V2528">
            <v>0</v>
          </cell>
        </row>
        <row r="2529">
          <cell r="V2529">
            <v>0</v>
          </cell>
        </row>
        <row r="2530">
          <cell r="V2530">
            <v>0</v>
          </cell>
        </row>
        <row r="2531">
          <cell r="V2531">
            <v>0</v>
          </cell>
        </row>
        <row r="2532">
          <cell r="V2532">
            <v>0</v>
          </cell>
        </row>
        <row r="2533">
          <cell r="V2533">
            <v>0</v>
          </cell>
        </row>
        <row r="2534">
          <cell r="V2534">
            <v>0</v>
          </cell>
        </row>
        <row r="2535">
          <cell r="V2535">
            <v>0</v>
          </cell>
        </row>
        <row r="2536">
          <cell r="V2536">
            <v>0</v>
          </cell>
        </row>
        <row r="2537">
          <cell r="V2537">
            <v>0</v>
          </cell>
        </row>
        <row r="2538">
          <cell r="V2538">
            <v>0</v>
          </cell>
        </row>
        <row r="2539">
          <cell r="V2539">
            <v>0</v>
          </cell>
        </row>
        <row r="2540">
          <cell r="V2540">
            <v>0</v>
          </cell>
        </row>
        <row r="2541">
          <cell r="V2541">
            <v>0</v>
          </cell>
        </row>
        <row r="2542">
          <cell r="V2542">
            <v>0</v>
          </cell>
        </row>
        <row r="2543">
          <cell r="V2543">
            <v>0</v>
          </cell>
        </row>
        <row r="2544">
          <cell r="V2544">
            <v>0</v>
          </cell>
        </row>
        <row r="2545">
          <cell r="V2545">
            <v>0</v>
          </cell>
        </row>
        <row r="2546">
          <cell r="V2546">
            <v>0</v>
          </cell>
        </row>
        <row r="2547">
          <cell r="V2547">
            <v>0</v>
          </cell>
        </row>
        <row r="2548">
          <cell r="V2548">
            <v>0</v>
          </cell>
        </row>
        <row r="2549">
          <cell r="V2549">
            <v>0</v>
          </cell>
        </row>
        <row r="2550">
          <cell r="V2550">
            <v>0</v>
          </cell>
        </row>
        <row r="2551">
          <cell r="V2551">
            <v>0</v>
          </cell>
        </row>
        <row r="2552">
          <cell r="V2552">
            <v>0</v>
          </cell>
        </row>
        <row r="2553">
          <cell r="V2553">
            <v>0</v>
          </cell>
        </row>
        <row r="2554">
          <cell r="V2554">
            <v>0</v>
          </cell>
        </row>
        <row r="2555">
          <cell r="V2555">
            <v>0</v>
          </cell>
        </row>
        <row r="2556">
          <cell r="V2556">
            <v>0</v>
          </cell>
        </row>
        <row r="2557">
          <cell r="V2557">
            <v>0</v>
          </cell>
        </row>
        <row r="2558">
          <cell r="V2558">
            <v>0</v>
          </cell>
        </row>
        <row r="2559">
          <cell r="V2559">
            <v>0</v>
          </cell>
        </row>
        <row r="2560">
          <cell r="V2560">
            <v>0</v>
          </cell>
        </row>
        <row r="2561">
          <cell r="V2561">
            <v>0</v>
          </cell>
        </row>
        <row r="2562">
          <cell r="V2562">
            <v>0</v>
          </cell>
        </row>
        <row r="2563">
          <cell r="V2563">
            <v>0</v>
          </cell>
        </row>
        <row r="2564">
          <cell r="V2564">
            <v>0</v>
          </cell>
        </row>
        <row r="2565">
          <cell r="V2565">
            <v>0</v>
          </cell>
        </row>
        <row r="2566">
          <cell r="V2566">
            <v>0</v>
          </cell>
        </row>
        <row r="2567">
          <cell r="V2567">
            <v>0</v>
          </cell>
        </row>
        <row r="2568">
          <cell r="V2568">
            <v>0</v>
          </cell>
        </row>
        <row r="2569">
          <cell r="V2569">
            <v>0</v>
          </cell>
        </row>
        <row r="2570">
          <cell r="V2570">
            <v>0</v>
          </cell>
        </row>
        <row r="2571">
          <cell r="V2571">
            <v>0</v>
          </cell>
        </row>
        <row r="2572">
          <cell r="V2572">
            <v>0</v>
          </cell>
        </row>
        <row r="2573">
          <cell r="V2573">
            <v>0</v>
          </cell>
        </row>
        <row r="2574">
          <cell r="V2574">
            <v>0</v>
          </cell>
        </row>
        <row r="2575">
          <cell r="V2575">
            <v>0</v>
          </cell>
        </row>
        <row r="2576">
          <cell r="V2576">
            <v>0</v>
          </cell>
        </row>
        <row r="2577">
          <cell r="V2577">
            <v>0</v>
          </cell>
        </row>
        <row r="2578">
          <cell r="V2578">
            <v>0</v>
          </cell>
        </row>
        <row r="2579">
          <cell r="V2579">
            <v>0</v>
          </cell>
        </row>
        <row r="2580">
          <cell r="V2580">
            <v>0</v>
          </cell>
        </row>
        <row r="2581">
          <cell r="V2581">
            <v>0</v>
          </cell>
        </row>
        <row r="2582">
          <cell r="V2582">
            <v>0</v>
          </cell>
        </row>
        <row r="2583">
          <cell r="V2583">
            <v>0</v>
          </cell>
        </row>
        <row r="2584">
          <cell r="V2584">
            <v>0</v>
          </cell>
        </row>
        <row r="2585">
          <cell r="V2585">
            <v>0</v>
          </cell>
        </row>
        <row r="2586">
          <cell r="V2586">
            <v>0</v>
          </cell>
        </row>
        <row r="2587">
          <cell r="V2587">
            <v>0</v>
          </cell>
        </row>
        <row r="2588">
          <cell r="V2588">
            <v>0</v>
          </cell>
        </row>
        <row r="2589">
          <cell r="V2589">
            <v>0</v>
          </cell>
        </row>
        <row r="2590">
          <cell r="V2590">
            <v>0</v>
          </cell>
        </row>
        <row r="2591">
          <cell r="V2591">
            <v>0</v>
          </cell>
        </row>
        <row r="2592">
          <cell r="V2592">
            <v>0</v>
          </cell>
        </row>
        <row r="2593">
          <cell r="V2593">
            <v>0</v>
          </cell>
        </row>
        <row r="2594">
          <cell r="V2594">
            <v>0</v>
          </cell>
        </row>
        <row r="2595">
          <cell r="V2595">
            <v>0</v>
          </cell>
        </row>
        <row r="2596">
          <cell r="V2596">
            <v>0</v>
          </cell>
        </row>
        <row r="2597">
          <cell r="V2597">
            <v>0</v>
          </cell>
        </row>
        <row r="2598">
          <cell r="V2598">
            <v>0</v>
          </cell>
        </row>
        <row r="2599">
          <cell r="V2599">
            <v>0</v>
          </cell>
        </row>
        <row r="2600">
          <cell r="V2600">
            <v>0</v>
          </cell>
        </row>
        <row r="2601">
          <cell r="V2601">
            <v>0</v>
          </cell>
        </row>
        <row r="2602">
          <cell r="V2602">
            <v>0</v>
          </cell>
        </row>
        <row r="2603">
          <cell r="V2603">
            <v>0</v>
          </cell>
        </row>
        <row r="2604">
          <cell r="V2604">
            <v>0</v>
          </cell>
        </row>
        <row r="2605">
          <cell r="V2605">
            <v>0</v>
          </cell>
        </row>
        <row r="2606">
          <cell r="V2606">
            <v>0</v>
          </cell>
        </row>
        <row r="2607">
          <cell r="V2607">
            <v>0</v>
          </cell>
        </row>
        <row r="2608">
          <cell r="V2608">
            <v>0</v>
          </cell>
        </row>
        <row r="2609">
          <cell r="V2609">
            <v>0</v>
          </cell>
        </row>
        <row r="2610">
          <cell r="V2610">
            <v>0</v>
          </cell>
        </row>
        <row r="2611">
          <cell r="V2611">
            <v>0</v>
          </cell>
        </row>
        <row r="2612">
          <cell r="V2612">
            <v>0</v>
          </cell>
        </row>
        <row r="2613">
          <cell r="V2613">
            <v>0</v>
          </cell>
        </row>
        <row r="2614">
          <cell r="V2614">
            <v>0</v>
          </cell>
        </row>
        <row r="2615">
          <cell r="V2615">
            <v>0</v>
          </cell>
        </row>
        <row r="2616">
          <cell r="V2616">
            <v>0</v>
          </cell>
        </row>
        <row r="2617">
          <cell r="V2617">
            <v>0</v>
          </cell>
        </row>
        <row r="2618">
          <cell r="V2618">
            <v>0</v>
          </cell>
        </row>
        <row r="2619">
          <cell r="V2619">
            <v>0</v>
          </cell>
        </row>
        <row r="2620">
          <cell r="V2620">
            <v>0</v>
          </cell>
        </row>
        <row r="2621">
          <cell r="V2621">
            <v>0</v>
          </cell>
        </row>
        <row r="2622">
          <cell r="V2622">
            <v>0</v>
          </cell>
        </row>
        <row r="2623">
          <cell r="V2623">
            <v>0</v>
          </cell>
        </row>
        <row r="2624">
          <cell r="V2624">
            <v>0</v>
          </cell>
        </row>
        <row r="2625">
          <cell r="V2625">
            <v>0</v>
          </cell>
        </row>
        <row r="2626">
          <cell r="V2626">
            <v>0</v>
          </cell>
        </row>
        <row r="2627">
          <cell r="V2627">
            <v>0</v>
          </cell>
        </row>
        <row r="2628">
          <cell r="V2628">
            <v>0</v>
          </cell>
        </row>
        <row r="2629">
          <cell r="V2629">
            <v>0</v>
          </cell>
        </row>
        <row r="2630">
          <cell r="V2630">
            <v>0</v>
          </cell>
        </row>
        <row r="2631">
          <cell r="V2631">
            <v>0</v>
          </cell>
        </row>
        <row r="2632">
          <cell r="V2632">
            <v>0</v>
          </cell>
        </row>
        <row r="2633">
          <cell r="V2633">
            <v>0</v>
          </cell>
        </row>
        <row r="2634">
          <cell r="V2634">
            <v>0</v>
          </cell>
        </row>
        <row r="2635">
          <cell r="V2635">
            <v>0</v>
          </cell>
        </row>
        <row r="2636">
          <cell r="V2636">
            <v>0</v>
          </cell>
        </row>
        <row r="2637">
          <cell r="V2637">
            <v>0</v>
          </cell>
        </row>
        <row r="2638">
          <cell r="V2638">
            <v>0</v>
          </cell>
        </row>
        <row r="2639">
          <cell r="V2639">
            <v>0</v>
          </cell>
        </row>
        <row r="2640">
          <cell r="V2640">
            <v>0</v>
          </cell>
        </row>
        <row r="2641">
          <cell r="V2641">
            <v>0</v>
          </cell>
        </row>
        <row r="2642">
          <cell r="V2642">
            <v>0</v>
          </cell>
        </row>
        <row r="2643">
          <cell r="V2643">
            <v>0</v>
          </cell>
        </row>
        <row r="2644">
          <cell r="V2644">
            <v>0</v>
          </cell>
        </row>
        <row r="2645">
          <cell r="V2645">
            <v>0</v>
          </cell>
        </row>
        <row r="2646">
          <cell r="V2646">
            <v>0</v>
          </cell>
        </row>
        <row r="2647">
          <cell r="V2647">
            <v>0</v>
          </cell>
        </row>
        <row r="2648">
          <cell r="V2648">
            <v>0</v>
          </cell>
        </row>
        <row r="2649">
          <cell r="V2649">
            <v>0</v>
          </cell>
        </row>
        <row r="2650">
          <cell r="V2650">
            <v>0</v>
          </cell>
        </row>
        <row r="2651">
          <cell r="V2651">
            <v>0</v>
          </cell>
        </row>
        <row r="2652">
          <cell r="V2652">
            <v>0</v>
          </cell>
        </row>
        <row r="2653">
          <cell r="V2653">
            <v>0</v>
          </cell>
        </row>
        <row r="2654">
          <cell r="V2654">
            <v>0</v>
          </cell>
        </row>
        <row r="2655">
          <cell r="V2655">
            <v>0</v>
          </cell>
        </row>
        <row r="2656">
          <cell r="V2656">
            <v>0</v>
          </cell>
        </row>
        <row r="2657">
          <cell r="V2657">
            <v>0</v>
          </cell>
        </row>
        <row r="2658">
          <cell r="V2658">
            <v>0</v>
          </cell>
        </row>
        <row r="2659">
          <cell r="V2659">
            <v>0</v>
          </cell>
        </row>
        <row r="2660">
          <cell r="V2660">
            <v>0</v>
          </cell>
        </row>
        <row r="2661">
          <cell r="V2661">
            <v>0</v>
          </cell>
        </row>
        <row r="2662">
          <cell r="V2662">
            <v>0</v>
          </cell>
        </row>
        <row r="2663">
          <cell r="V2663">
            <v>0</v>
          </cell>
        </row>
        <row r="2664">
          <cell r="V2664">
            <v>0</v>
          </cell>
        </row>
        <row r="2665">
          <cell r="V2665">
            <v>0</v>
          </cell>
        </row>
        <row r="2666">
          <cell r="V2666">
            <v>0</v>
          </cell>
        </row>
        <row r="2667">
          <cell r="V2667">
            <v>0</v>
          </cell>
        </row>
        <row r="2668">
          <cell r="V2668">
            <v>0</v>
          </cell>
        </row>
        <row r="2669">
          <cell r="V2669">
            <v>0</v>
          </cell>
        </row>
        <row r="2670">
          <cell r="V2670">
            <v>0</v>
          </cell>
        </row>
        <row r="2671">
          <cell r="V2671">
            <v>0</v>
          </cell>
        </row>
        <row r="2672">
          <cell r="V2672">
            <v>0</v>
          </cell>
        </row>
        <row r="2673">
          <cell r="V2673">
            <v>0</v>
          </cell>
        </row>
        <row r="2674">
          <cell r="V2674">
            <v>0</v>
          </cell>
        </row>
        <row r="2675">
          <cell r="V2675">
            <v>0</v>
          </cell>
        </row>
        <row r="2676">
          <cell r="V2676">
            <v>0</v>
          </cell>
        </row>
        <row r="2677">
          <cell r="V2677">
            <v>0</v>
          </cell>
        </row>
        <row r="2678">
          <cell r="V2678">
            <v>0</v>
          </cell>
        </row>
        <row r="2679">
          <cell r="V2679">
            <v>0</v>
          </cell>
        </row>
        <row r="2680">
          <cell r="V2680">
            <v>0</v>
          </cell>
        </row>
        <row r="2681">
          <cell r="V2681">
            <v>0</v>
          </cell>
        </row>
        <row r="2682">
          <cell r="V2682">
            <v>0</v>
          </cell>
        </row>
        <row r="2683">
          <cell r="V2683">
            <v>0</v>
          </cell>
        </row>
        <row r="2684">
          <cell r="V2684">
            <v>0</v>
          </cell>
        </row>
        <row r="2685">
          <cell r="V2685">
            <v>0</v>
          </cell>
        </row>
        <row r="2686">
          <cell r="V2686">
            <v>0</v>
          </cell>
        </row>
        <row r="2687">
          <cell r="V2687">
            <v>0</v>
          </cell>
        </row>
        <row r="2688">
          <cell r="V2688">
            <v>0</v>
          </cell>
        </row>
        <row r="2689">
          <cell r="V2689">
            <v>0</v>
          </cell>
        </row>
        <row r="2690">
          <cell r="V2690">
            <v>0</v>
          </cell>
        </row>
        <row r="2691">
          <cell r="V2691">
            <v>0</v>
          </cell>
        </row>
        <row r="2692">
          <cell r="V2692">
            <v>0</v>
          </cell>
        </row>
        <row r="2693">
          <cell r="V2693">
            <v>0</v>
          </cell>
        </row>
        <row r="2694">
          <cell r="V2694">
            <v>0</v>
          </cell>
        </row>
        <row r="2695">
          <cell r="V2695">
            <v>0</v>
          </cell>
        </row>
        <row r="2696">
          <cell r="V2696">
            <v>0</v>
          </cell>
        </row>
        <row r="2697">
          <cell r="V2697">
            <v>0</v>
          </cell>
        </row>
        <row r="2698">
          <cell r="V2698">
            <v>0</v>
          </cell>
        </row>
        <row r="2699">
          <cell r="V2699">
            <v>0</v>
          </cell>
        </row>
        <row r="2700">
          <cell r="V2700">
            <v>0</v>
          </cell>
        </row>
        <row r="2701">
          <cell r="V2701">
            <v>0</v>
          </cell>
        </row>
        <row r="2702">
          <cell r="V2702">
            <v>0</v>
          </cell>
        </row>
        <row r="2703">
          <cell r="V2703">
            <v>0</v>
          </cell>
        </row>
        <row r="2704">
          <cell r="V2704">
            <v>0</v>
          </cell>
        </row>
        <row r="2705">
          <cell r="V2705">
            <v>0</v>
          </cell>
        </row>
        <row r="2706">
          <cell r="V2706">
            <v>0</v>
          </cell>
        </row>
        <row r="2707">
          <cell r="V2707">
            <v>0</v>
          </cell>
        </row>
        <row r="2708">
          <cell r="V2708">
            <v>0</v>
          </cell>
        </row>
        <row r="2709">
          <cell r="V2709">
            <v>0</v>
          </cell>
        </row>
        <row r="2710">
          <cell r="V2710">
            <v>0</v>
          </cell>
        </row>
        <row r="2711">
          <cell r="V2711">
            <v>0</v>
          </cell>
        </row>
        <row r="2712">
          <cell r="V2712">
            <v>0</v>
          </cell>
        </row>
        <row r="2713">
          <cell r="V2713">
            <v>0</v>
          </cell>
        </row>
        <row r="2714">
          <cell r="V2714">
            <v>0</v>
          </cell>
        </row>
        <row r="2715">
          <cell r="V2715">
            <v>0</v>
          </cell>
        </row>
        <row r="2716">
          <cell r="V2716">
            <v>0</v>
          </cell>
        </row>
        <row r="2717">
          <cell r="V2717">
            <v>0</v>
          </cell>
        </row>
        <row r="2718">
          <cell r="V2718">
            <v>0</v>
          </cell>
        </row>
        <row r="2719">
          <cell r="V2719">
            <v>0</v>
          </cell>
        </row>
        <row r="2720">
          <cell r="V2720">
            <v>0</v>
          </cell>
        </row>
      </sheetData>
      <sheetData sheetId="4" refreshError="1">
        <row r="4">
          <cell r="D4">
            <v>312</v>
          </cell>
          <cell r="R4">
            <v>1</v>
          </cell>
        </row>
        <row r="5">
          <cell r="D5">
            <v>255</v>
          </cell>
          <cell r="R5">
            <v>1</v>
          </cell>
        </row>
        <row r="6">
          <cell r="D6">
            <v>360</v>
          </cell>
          <cell r="R6">
            <v>1</v>
          </cell>
        </row>
        <row r="7">
          <cell r="D7">
            <v>240</v>
          </cell>
          <cell r="R7">
            <v>1</v>
          </cell>
        </row>
        <row r="8">
          <cell r="D8">
            <v>330</v>
          </cell>
          <cell r="R8">
            <v>1</v>
          </cell>
        </row>
        <row r="9">
          <cell r="D9">
            <v>225</v>
          </cell>
          <cell r="R9">
            <v>1</v>
          </cell>
        </row>
        <row r="10">
          <cell r="D10">
            <v>294</v>
          </cell>
          <cell r="R10">
            <v>1</v>
          </cell>
        </row>
        <row r="11">
          <cell r="D11">
            <v>243</v>
          </cell>
          <cell r="R11">
            <v>1</v>
          </cell>
        </row>
        <row r="12">
          <cell r="D12">
            <v>230</v>
          </cell>
          <cell r="R12">
            <v>1</v>
          </cell>
        </row>
        <row r="13">
          <cell r="D13">
            <v>230</v>
          </cell>
          <cell r="R13">
            <v>1</v>
          </cell>
        </row>
        <row r="14">
          <cell r="D14">
            <v>360</v>
          </cell>
          <cell r="R14">
            <v>1</v>
          </cell>
        </row>
        <row r="15">
          <cell r="D15">
            <v>230</v>
          </cell>
          <cell r="R15">
            <v>1</v>
          </cell>
        </row>
        <row r="16">
          <cell r="D16">
            <v>240</v>
          </cell>
          <cell r="R16">
            <v>1</v>
          </cell>
        </row>
        <row r="17">
          <cell r="D17">
            <v>240</v>
          </cell>
          <cell r="R17">
            <v>1</v>
          </cell>
        </row>
        <row r="18">
          <cell r="D18">
            <v>240</v>
          </cell>
          <cell r="R18">
            <v>1</v>
          </cell>
        </row>
        <row r="19">
          <cell r="D19">
            <v>230</v>
          </cell>
          <cell r="R19">
            <v>1</v>
          </cell>
        </row>
        <row r="20">
          <cell r="D20">
            <v>315</v>
          </cell>
          <cell r="R20">
            <v>1</v>
          </cell>
        </row>
        <row r="21">
          <cell r="D21">
            <v>281</v>
          </cell>
          <cell r="R21">
            <v>1</v>
          </cell>
        </row>
        <row r="22">
          <cell r="D22">
            <v>252</v>
          </cell>
          <cell r="R22">
            <v>1</v>
          </cell>
        </row>
        <row r="23">
          <cell r="D23">
            <v>217</v>
          </cell>
          <cell r="R23">
            <v>1</v>
          </cell>
        </row>
        <row r="24">
          <cell r="D24">
            <v>250</v>
          </cell>
          <cell r="R24">
            <v>1</v>
          </cell>
        </row>
        <row r="25">
          <cell r="D25">
            <v>226</v>
          </cell>
          <cell r="R25">
            <v>1</v>
          </cell>
        </row>
        <row r="26">
          <cell r="D26">
            <v>285</v>
          </cell>
          <cell r="R26">
            <v>1</v>
          </cell>
        </row>
        <row r="27">
          <cell r="D27">
            <v>265</v>
          </cell>
          <cell r="R27">
            <v>1</v>
          </cell>
        </row>
        <row r="28">
          <cell r="D28">
            <v>250</v>
          </cell>
          <cell r="R28">
            <v>1</v>
          </cell>
        </row>
        <row r="29">
          <cell r="D29">
            <v>265</v>
          </cell>
          <cell r="R29">
            <v>1</v>
          </cell>
        </row>
        <row r="30">
          <cell r="D30">
            <v>258</v>
          </cell>
          <cell r="R30">
            <v>1</v>
          </cell>
        </row>
        <row r="31">
          <cell r="D31">
            <v>263</v>
          </cell>
          <cell r="R31">
            <v>1</v>
          </cell>
        </row>
        <row r="32">
          <cell r="D32">
            <v>240</v>
          </cell>
          <cell r="R32">
            <v>1</v>
          </cell>
        </row>
        <row r="33">
          <cell r="D33">
            <v>290</v>
          </cell>
          <cell r="R33">
            <v>1</v>
          </cell>
        </row>
        <row r="34">
          <cell r="D34">
            <v>230</v>
          </cell>
          <cell r="R34">
            <v>1</v>
          </cell>
        </row>
        <row r="35">
          <cell r="D35">
            <v>265</v>
          </cell>
          <cell r="R35">
            <v>1</v>
          </cell>
        </row>
        <row r="36">
          <cell r="D36">
            <v>215</v>
          </cell>
          <cell r="R36">
            <v>1</v>
          </cell>
        </row>
        <row r="37">
          <cell r="D37">
            <v>305</v>
          </cell>
          <cell r="R37">
            <v>1</v>
          </cell>
        </row>
        <row r="38">
          <cell r="D38">
            <v>248</v>
          </cell>
          <cell r="R38">
            <v>1</v>
          </cell>
        </row>
        <row r="39">
          <cell r="D39">
            <v>248</v>
          </cell>
          <cell r="R39">
            <v>1</v>
          </cell>
        </row>
        <row r="40">
          <cell r="D40">
            <v>258</v>
          </cell>
          <cell r="R40">
            <v>1</v>
          </cell>
        </row>
        <row r="41">
          <cell r="D41">
            <v>227</v>
          </cell>
          <cell r="R41">
            <v>1</v>
          </cell>
        </row>
        <row r="42">
          <cell r="D42">
            <v>248</v>
          </cell>
          <cell r="R42">
            <v>1</v>
          </cell>
        </row>
        <row r="43">
          <cell r="D43">
            <v>250</v>
          </cell>
          <cell r="R43">
            <v>1</v>
          </cell>
        </row>
        <row r="44">
          <cell r="D44">
            <v>232</v>
          </cell>
          <cell r="R44">
            <v>1</v>
          </cell>
        </row>
        <row r="45">
          <cell r="D45">
            <v>234</v>
          </cell>
          <cell r="R45">
            <v>1</v>
          </cell>
        </row>
        <row r="46">
          <cell r="D46">
            <v>247</v>
          </cell>
          <cell r="R46">
            <v>1</v>
          </cell>
        </row>
        <row r="47">
          <cell r="D47">
            <v>242</v>
          </cell>
          <cell r="R47">
            <v>1</v>
          </cell>
        </row>
        <row r="48">
          <cell r="D48">
            <v>248</v>
          </cell>
          <cell r="R48">
            <v>1</v>
          </cell>
        </row>
        <row r="49">
          <cell r="D49">
            <v>259</v>
          </cell>
          <cell r="R49">
            <v>1</v>
          </cell>
        </row>
        <row r="50">
          <cell r="D50">
            <v>264</v>
          </cell>
          <cell r="R50">
            <v>1</v>
          </cell>
        </row>
        <row r="51">
          <cell r="D51">
            <v>221</v>
          </cell>
          <cell r="R51">
            <v>1</v>
          </cell>
        </row>
        <row r="52">
          <cell r="D52">
            <v>244</v>
          </cell>
          <cell r="R52">
            <v>1</v>
          </cell>
        </row>
        <row r="53">
          <cell r="D53">
            <v>246</v>
          </cell>
          <cell r="R53">
            <v>1</v>
          </cell>
        </row>
        <row r="54">
          <cell r="D54">
            <v>232</v>
          </cell>
          <cell r="R54">
            <v>1</v>
          </cell>
        </row>
        <row r="55">
          <cell r="D55">
            <v>234</v>
          </cell>
          <cell r="R55">
            <v>1</v>
          </cell>
        </row>
        <row r="56">
          <cell r="D56">
            <v>231</v>
          </cell>
          <cell r="R56">
            <v>1</v>
          </cell>
        </row>
        <row r="57">
          <cell r="D57">
            <v>233</v>
          </cell>
          <cell r="R57">
            <v>1</v>
          </cell>
        </row>
        <row r="58">
          <cell r="D58">
            <v>235</v>
          </cell>
          <cell r="R58">
            <v>1</v>
          </cell>
        </row>
        <row r="59">
          <cell r="D59">
            <v>237</v>
          </cell>
          <cell r="R59">
            <v>1</v>
          </cell>
        </row>
        <row r="60">
          <cell r="D60">
            <v>222</v>
          </cell>
          <cell r="R60">
            <v>1</v>
          </cell>
        </row>
        <row r="61">
          <cell r="D61">
            <v>231</v>
          </cell>
          <cell r="R61">
            <v>1</v>
          </cell>
        </row>
        <row r="62">
          <cell r="D62">
            <v>232</v>
          </cell>
          <cell r="R62">
            <v>1</v>
          </cell>
        </row>
        <row r="63">
          <cell r="D63">
            <v>230</v>
          </cell>
          <cell r="R63">
            <v>1</v>
          </cell>
        </row>
        <row r="64">
          <cell r="D64">
            <v>260</v>
          </cell>
          <cell r="R64">
            <v>1</v>
          </cell>
        </row>
        <row r="65">
          <cell r="D65">
            <v>231</v>
          </cell>
          <cell r="R65">
            <v>1</v>
          </cell>
        </row>
        <row r="66">
          <cell r="D66">
            <v>238</v>
          </cell>
          <cell r="R66">
            <v>1</v>
          </cell>
        </row>
        <row r="67">
          <cell r="D67">
            <v>233</v>
          </cell>
          <cell r="R67">
            <v>1</v>
          </cell>
        </row>
        <row r="68">
          <cell r="D68">
            <v>239</v>
          </cell>
          <cell r="R68">
            <v>1</v>
          </cell>
        </row>
        <row r="69">
          <cell r="D69">
            <v>228</v>
          </cell>
          <cell r="R69">
            <v>1</v>
          </cell>
        </row>
        <row r="70">
          <cell r="D70">
            <v>231</v>
          </cell>
          <cell r="R70">
            <v>1</v>
          </cell>
        </row>
        <row r="71">
          <cell r="D71">
            <v>230</v>
          </cell>
          <cell r="R71">
            <v>1</v>
          </cell>
        </row>
        <row r="72">
          <cell r="D72">
            <v>260</v>
          </cell>
          <cell r="R72">
            <v>1</v>
          </cell>
        </row>
        <row r="73">
          <cell r="D73">
            <v>275</v>
          </cell>
          <cell r="R73">
            <v>1</v>
          </cell>
        </row>
        <row r="74">
          <cell r="D74">
            <v>237</v>
          </cell>
          <cell r="R74">
            <v>1</v>
          </cell>
        </row>
        <row r="75">
          <cell r="D75">
            <v>273</v>
          </cell>
          <cell r="R75">
            <v>1</v>
          </cell>
        </row>
        <row r="76">
          <cell r="D76">
            <v>311</v>
          </cell>
          <cell r="R76">
            <v>1</v>
          </cell>
        </row>
        <row r="77">
          <cell r="D77">
            <v>270</v>
          </cell>
          <cell r="R77">
            <v>1</v>
          </cell>
        </row>
        <row r="78">
          <cell r="D78">
            <v>300</v>
          </cell>
          <cell r="R78">
            <v>1</v>
          </cell>
        </row>
        <row r="79">
          <cell r="D79">
            <v>309</v>
          </cell>
          <cell r="R79">
            <v>1</v>
          </cell>
        </row>
        <row r="80">
          <cell r="D80">
            <v>259</v>
          </cell>
          <cell r="R80">
            <v>1</v>
          </cell>
        </row>
        <row r="81">
          <cell r="D81">
            <v>285</v>
          </cell>
          <cell r="R81">
            <v>1</v>
          </cell>
        </row>
        <row r="82">
          <cell r="D82">
            <v>290</v>
          </cell>
          <cell r="R82">
            <v>1</v>
          </cell>
        </row>
        <row r="83">
          <cell r="D83">
            <v>210</v>
          </cell>
          <cell r="R83">
            <v>1</v>
          </cell>
        </row>
        <row r="84">
          <cell r="D84">
            <v>200</v>
          </cell>
          <cell r="R84">
            <v>1</v>
          </cell>
        </row>
        <row r="85">
          <cell r="D85">
            <v>253</v>
          </cell>
          <cell r="R85">
            <v>1</v>
          </cell>
        </row>
        <row r="86">
          <cell r="D86">
            <v>250</v>
          </cell>
          <cell r="R86">
            <v>1</v>
          </cell>
        </row>
        <row r="87">
          <cell r="D87">
            <v>390</v>
          </cell>
          <cell r="R87">
            <v>1</v>
          </cell>
        </row>
        <row r="88">
          <cell r="D88">
            <v>241</v>
          </cell>
          <cell r="R88">
            <v>1</v>
          </cell>
        </row>
        <row r="89">
          <cell r="D89">
            <v>240</v>
          </cell>
          <cell r="R89">
            <v>1</v>
          </cell>
        </row>
        <row r="90">
          <cell r="D90">
            <v>240</v>
          </cell>
          <cell r="R90">
            <v>1</v>
          </cell>
        </row>
        <row r="91">
          <cell r="D91">
            <v>290</v>
          </cell>
          <cell r="R91">
            <v>1</v>
          </cell>
        </row>
        <row r="92">
          <cell r="D92">
            <v>268</v>
          </cell>
          <cell r="R92">
            <v>1</v>
          </cell>
        </row>
        <row r="93">
          <cell r="D93">
            <v>228</v>
          </cell>
          <cell r="R93">
            <v>1</v>
          </cell>
        </row>
        <row r="94">
          <cell r="D94">
            <v>290</v>
          </cell>
          <cell r="R94">
            <v>1</v>
          </cell>
        </row>
        <row r="95">
          <cell r="D95">
            <v>350</v>
          </cell>
          <cell r="R95">
            <v>1</v>
          </cell>
        </row>
        <row r="96">
          <cell r="D96">
            <v>360</v>
          </cell>
          <cell r="R96">
            <v>1</v>
          </cell>
        </row>
        <row r="97">
          <cell r="D97">
            <v>360</v>
          </cell>
          <cell r="R97">
            <v>1</v>
          </cell>
        </row>
        <row r="98">
          <cell r="D98">
            <v>321</v>
          </cell>
          <cell r="R98">
            <v>1</v>
          </cell>
        </row>
        <row r="99">
          <cell r="D99">
            <v>260</v>
          </cell>
          <cell r="R99">
            <v>1</v>
          </cell>
        </row>
        <row r="100">
          <cell r="D100">
            <v>240</v>
          </cell>
          <cell r="R100">
            <v>1</v>
          </cell>
        </row>
        <row r="101">
          <cell r="D101">
            <v>273</v>
          </cell>
          <cell r="R101">
            <v>1</v>
          </cell>
        </row>
        <row r="102">
          <cell r="D102">
            <v>242</v>
          </cell>
          <cell r="R102">
            <v>1</v>
          </cell>
        </row>
        <row r="103">
          <cell r="D103">
            <v>270</v>
          </cell>
          <cell r="R103">
            <v>1</v>
          </cell>
        </row>
        <row r="104">
          <cell r="D104">
            <v>241</v>
          </cell>
          <cell r="R104">
            <v>1</v>
          </cell>
        </row>
        <row r="105">
          <cell r="D105">
            <v>222</v>
          </cell>
          <cell r="R105">
            <v>1</v>
          </cell>
        </row>
        <row r="106">
          <cell r="D106">
            <v>240</v>
          </cell>
          <cell r="R106">
            <v>1</v>
          </cell>
        </row>
        <row r="107">
          <cell r="D107">
            <v>280</v>
          </cell>
          <cell r="R107">
            <v>1</v>
          </cell>
        </row>
        <row r="108">
          <cell r="D108">
            <v>235</v>
          </cell>
          <cell r="R108">
            <v>1</v>
          </cell>
        </row>
        <row r="109">
          <cell r="D109">
            <v>237</v>
          </cell>
          <cell r="R109">
            <v>1</v>
          </cell>
        </row>
        <row r="110">
          <cell r="D110">
            <v>224</v>
          </cell>
          <cell r="R110">
            <v>1</v>
          </cell>
        </row>
        <row r="111">
          <cell r="D111">
            <v>235</v>
          </cell>
          <cell r="R111">
            <v>1</v>
          </cell>
        </row>
        <row r="112">
          <cell r="D112">
            <v>248</v>
          </cell>
          <cell r="R112">
            <v>1</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0</v>
          </cell>
        </row>
        <row r="137">
          <cell r="R137">
            <v>0</v>
          </cell>
        </row>
        <row r="138">
          <cell r="R138">
            <v>0</v>
          </cell>
        </row>
        <row r="139">
          <cell r="R139">
            <v>0</v>
          </cell>
        </row>
        <row r="140">
          <cell r="R140">
            <v>0</v>
          </cell>
        </row>
        <row r="141">
          <cell r="R141">
            <v>0</v>
          </cell>
        </row>
        <row r="142">
          <cell r="R142">
            <v>0</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R160">
            <v>0</v>
          </cell>
        </row>
        <row r="161">
          <cell r="R161">
            <v>0</v>
          </cell>
        </row>
        <row r="162">
          <cell r="R162">
            <v>0</v>
          </cell>
        </row>
        <row r="163">
          <cell r="R163">
            <v>0</v>
          </cell>
        </row>
        <row r="164">
          <cell r="R164">
            <v>0</v>
          </cell>
        </row>
        <row r="165">
          <cell r="R165">
            <v>0</v>
          </cell>
        </row>
        <row r="166">
          <cell r="R166">
            <v>0</v>
          </cell>
        </row>
        <row r="167">
          <cell r="R167">
            <v>0</v>
          </cell>
        </row>
        <row r="168">
          <cell r="R168">
            <v>0</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R207">
            <v>0</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row r="251">
          <cell r="R251">
            <v>0</v>
          </cell>
        </row>
        <row r="252">
          <cell r="R252">
            <v>0</v>
          </cell>
        </row>
        <row r="253">
          <cell r="R253">
            <v>0</v>
          </cell>
        </row>
        <row r="254">
          <cell r="R254">
            <v>0</v>
          </cell>
        </row>
        <row r="255">
          <cell r="R255">
            <v>0</v>
          </cell>
        </row>
        <row r="256">
          <cell r="R256">
            <v>0</v>
          </cell>
        </row>
        <row r="257">
          <cell r="R257">
            <v>0</v>
          </cell>
        </row>
        <row r="258">
          <cell r="R258">
            <v>0</v>
          </cell>
        </row>
        <row r="259">
          <cell r="R259">
            <v>0</v>
          </cell>
        </row>
        <row r="260">
          <cell r="R260">
            <v>0</v>
          </cell>
        </row>
        <row r="261">
          <cell r="R261">
            <v>0</v>
          </cell>
        </row>
        <row r="262">
          <cell r="R262">
            <v>0</v>
          </cell>
        </row>
        <row r="263">
          <cell r="R263">
            <v>0</v>
          </cell>
        </row>
        <row r="264">
          <cell r="R264">
            <v>0</v>
          </cell>
        </row>
        <row r="265">
          <cell r="R265">
            <v>0</v>
          </cell>
        </row>
        <row r="266">
          <cell r="R266">
            <v>0</v>
          </cell>
        </row>
        <row r="267">
          <cell r="R267">
            <v>0</v>
          </cell>
        </row>
        <row r="268">
          <cell r="R268">
            <v>0</v>
          </cell>
        </row>
        <row r="269">
          <cell r="R269">
            <v>0</v>
          </cell>
        </row>
        <row r="270">
          <cell r="R270">
            <v>0</v>
          </cell>
        </row>
        <row r="271">
          <cell r="R271">
            <v>0</v>
          </cell>
        </row>
        <row r="272">
          <cell r="R272">
            <v>0</v>
          </cell>
        </row>
        <row r="273">
          <cell r="R273">
            <v>0</v>
          </cell>
        </row>
        <row r="274">
          <cell r="R274">
            <v>0</v>
          </cell>
        </row>
        <row r="275">
          <cell r="R275">
            <v>0</v>
          </cell>
        </row>
        <row r="276">
          <cell r="R276">
            <v>0</v>
          </cell>
        </row>
        <row r="277">
          <cell r="R277">
            <v>0</v>
          </cell>
        </row>
        <row r="278">
          <cell r="R278">
            <v>0</v>
          </cell>
        </row>
        <row r="279">
          <cell r="R279">
            <v>0</v>
          </cell>
        </row>
        <row r="280">
          <cell r="R280">
            <v>0</v>
          </cell>
        </row>
        <row r="281">
          <cell r="R281">
            <v>0</v>
          </cell>
        </row>
        <row r="282">
          <cell r="R282">
            <v>0</v>
          </cell>
        </row>
        <row r="283">
          <cell r="R283">
            <v>0</v>
          </cell>
        </row>
        <row r="284">
          <cell r="R284">
            <v>0</v>
          </cell>
        </row>
        <row r="285">
          <cell r="R285">
            <v>0</v>
          </cell>
        </row>
        <row r="286">
          <cell r="R286">
            <v>0</v>
          </cell>
        </row>
        <row r="287">
          <cell r="R287">
            <v>0</v>
          </cell>
        </row>
        <row r="288">
          <cell r="R288">
            <v>0</v>
          </cell>
        </row>
        <row r="289">
          <cell r="R289">
            <v>0</v>
          </cell>
        </row>
        <row r="290">
          <cell r="R290">
            <v>0</v>
          </cell>
        </row>
        <row r="291">
          <cell r="R291">
            <v>0</v>
          </cell>
        </row>
        <row r="292">
          <cell r="R292">
            <v>0</v>
          </cell>
        </row>
        <row r="293">
          <cell r="R293">
            <v>0</v>
          </cell>
        </row>
        <row r="294">
          <cell r="R294">
            <v>0</v>
          </cell>
        </row>
        <row r="295">
          <cell r="R295">
            <v>0</v>
          </cell>
        </row>
        <row r="296">
          <cell r="R296">
            <v>0</v>
          </cell>
        </row>
        <row r="297">
          <cell r="R297">
            <v>0</v>
          </cell>
        </row>
        <row r="298">
          <cell r="R298">
            <v>0</v>
          </cell>
        </row>
        <row r="299">
          <cell r="R299">
            <v>0</v>
          </cell>
        </row>
        <row r="300">
          <cell r="R300">
            <v>0</v>
          </cell>
        </row>
        <row r="301">
          <cell r="R301">
            <v>0</v>
          </cell>
        </row>
        <row r="302">
          <cell r="R302">
            <v>0</v>
          </cell>
        </row>
        <row r="303">
          <cell r="R303">
            <v>0</v>
          </cell>
        </row>
        <row r="304">
          <cell r="R304">
            <v>0</v>
          </cell>
        </row>
        <row r="305">
          <cell r="R305">
            <v>0</v>
          </cell>
        </row>
        <row r="306">
          <cell r="R306">
            <v>0</v>
          </cell>
        </row>
        <row r="307">
          <cell r="R307">
            <v>0</v>
          </cell>
        </row>
        <row r="308">
          <cell r="R308">
            <v>0</v>
          </cell>
        </row>
        <row r="309">
          <cell r="R309">
            <v>0</v>
          </cell>
        </row>
        <row r="310">
          <cell r="R310">
            <v>0</v>
          </cell>
        </row>
        <row r="311">
          <cell r="R311">
            <v>0</v>
          </cell>
        </row>
        <row r="312">
          <cell r="R312">
            <v>0</v>
          </cell>
        </row>
        <row r="313">
          <cell r="R313">
            <v>0</v>
          </cell>
        </row>
        <row r="314">
          <cell r="R314">
            <v>0</v>
          </cell>
        </row>
        <row r="315">
          <cell r="R315">
            <v>0</v>
          </cell>
        </row>
        <row r="316">
          <cell r="R316">
            <v>0</v>
          </cell>
        </row>
        <row r="317">
          <cell r="R317">
            <v>0</v>
          </cell>
        </row>
        <row r="318">
          <cell r="R318">
            <v>0</v>
          </cell>
        </row>
        <row r="319">
          <cell r="R319">
            <v>0</v>
          </cell>
        </row>
        <row r="320">
          <cell r="R320">
            <v>0</v>
          </cell>
        </row>
        <row r="321">
          <cell r="R321">
            <v>0</v>
          </cell>
        </row>
        <row r="322">
          <cell r="R322">
            <v>0</v>
          </cell>
        </row>
        <row r="323">
          <cell r="R323">
            <v>0</v>
          </cell>
        </row>
        <row r="324">
          <cell r="R324">
            <v>0</v>
          </cell>
        </row>
        <row r="325">
          <cell r="R325">
            <v>0</v>
          </cell>
        </row>
        <row r="326">
          <cell r="R326">
            <v>0</v>
          </cell>
        </row>
        <row r="327">
          <cell r="R327">
            <v>0</v>
          </cell>
        </row>
        <row r="328">
          <cell r="R328">
            <v>0</v>
          </cell>
        </row>
        <row r="329">
          <cell r="R329">
            <v>0</v>
          </cell>
        </row>
        <row r="330">
          <cell r="R330">
            <v>0</v>
          </cell>
        </row>
        <row r="331">
          <cell r="R331">
            <v>0</v>
          </cell>
        </row>
        <row r="332">
          <cell r="R332">
            <v>0</v>
          </cell>
        </row>
        <row r="333">
          <cell r="R333">
            <v>0</v>
          </cell>
        </row>
        <row r="334">
          <cell r="R334">
            <v>0</v>
          </cell>
        </row>
        <row r="335">
          <cell r="R335">
            <v>0</v>
          </cell>
        </row>
        <row r="336">
          <cell r="R336">
            <v>0</v>
          </cell>
        </row>
        <row r="337">
          <cell r="R337">
            <v>0</v>
          </cell>
        </row>
        <row r="338">
          <cell r="R338">
            <v>0</v>
          </cell>
        </row>
        <row r="339">
          <cell r="R339">
            <v>0</v>
          </cell>
        </row>
        <row r="340">
          <cell r="R340">
            <v>0</v>
          </cell>
        </row>
        <row r="341">
          <cell r="R341">
            <v>0</v>
          </cell>
        </row>
        <row r="342">
          <cell r="R342">
            <v>0</v>
          </cell>
        </row>
        <row r="343">
          <cell r="R343">
            <v>0</v>
          </cell>
        </row>
        <row r="344">
          <cell r="R344">
            <v>0</v>
          </cell>
        </row>
        <row r="345">
          <cell r="R345">
            <v>0</v>
          </cell>
        </row>
        <row r="346">
          <cell r="R346">
            <v>0</v>
          </cell>
        </row>
        <row r="347">
          <cell r="R347">
            <v>0</v>
          </cell>
        </row>
        <row r="348">
          <cell r="R348">
            <v>0</v>
          </cell>
        </row>
        <row r="349">
          <cell r="R349">
            <v>0</v>
          </cell>
        </row>
        <row r="350">
          <cell r="R350">
            <v>0</v>
          </cell>
        </row>
        <row r="351">
          <cell r="R351">
            <v>0</v>
          </cell>
        </row>
        <row r="352">
          <cell r="R352">
            <v>0</v>
          </cell>
        </row>
        <row r="353">
          <cell r="R353">
            <v>0</v>
          </cell>
        </row>
        <row r="354">
          <cell r="R354">
            <v>0</v>
          </cell>
        </row>
        <row r="355">
          <cell r="R355">
            <v>0</v>
          </cell>
        </row>
        <row r="356">
          <cell r="R356">
            <v>0</v>
          </cell>
        </row>
        <row r="357">
          <cell r="R357">
            <v>0</v>
          </cell>
        </row>
        <row r="358">
          <cell r="R358">
            <v>0</v>
          </cell>
        </row>
        <row r="359">
          <cell r="R359">
            <v>0</v>
          </cell>
        </row>
        <row r="360">
          <cell r="R360">
            <v>0</v>
          </cell>
        </row>
        <row r="361">
          <cell r="R361">
            <v>0</v>
          </cell>
        </row>
        <row r="362">
          <cell r="R362">
            <v>0</v>
          </cell>
        </row>
        <row r="363">
          <cell r="R363">
            <v>0</v>
          </cell>
        </row>
        <row r="364">
          <cell r="R364">
            <v>0</v>
          </cell>
        </row>
        <row r="365">
          <cell r="R365">
            <v>0</v>
          </cell>
        </row>
        <row r="366">
          <cell r="R366">
            <v>0</v>
          </cell>
        </row>
        <row r="367">
          <cell r="R367">
            <v>0</v>
          </cell>
        </row>
        <row r="368">
          <cell r="R368">
            <v>0</v>
          </cell>
        </row>
        <row r="369">
          <cell r="R369">
            <v>0</v>
          </cell>
        </row>
        <row r="370">
          <cell r="R370">
            <v>0</v>
          </cell>
        </row>
        <row r="371">
          <cell r="R371">
            <v>0</v>
          </cell>
        </row>
        <row r="372">
          <cell r="R372">
            <v>0</v>
          </cell>
        </row>
        <row r="373">
          <cell r="R373">
            <v>0</v>
          </cell>
        </row>
        <row r="374">
          <cell r="R374">
            <v>0</v>
          </cell>
        </row>
        <row r="375">
          <cell r="R375">
            <v>0</v>
          </cell>
        </row>
        <row r="376">
          <cell r="R376">
            <v>0</v>
          </cell>
        </row>
        <row r="377">
          <cell r="R377">
            <v>0</v>
          </cell>
        </row>
        <row r="378">
          <cell r="R378">
            <v>0</v>
          </cell>
        </row>
        <row r="379">
          <cell r="R379">
            <v>0</v>
          </cell>
        </row>
        <row r="380">
          <cell r="R380">
            <v>0</v>
          </cell>
        </row>
        <row r="381">
          <cell r="R381">
            <v>0</v>
          </cell>
        </row>
        <row r="382">
          <cell r="R382">
            <v>0</v>
          </cell>
        </row>
        <row r="383">
          <cell r="R383">
            <v>0</v>
          </cell>
        </row>
        <row r="384">
          <cell r="R384">
            <v>0</v>
          </cell>
        </row>
        <row r="385">
          <cell r="R385">
            <v>0</v>
          </cell>
        </row>
        <row r="386">
          <cell r="R386">
            <v>0</v>
          </cell>
        </row>
        <row r="387">
          <cell r="R387">
            <v>0</v>
          </cell>
        </row>
        <row r="388">
          <cell r="R388">
            <v>0</v>
          </cell>
        </row>
        <row r="389">
          <cell r="R389">
            <v>0</v>
          </cell>
        </row>
        <row r="390">
          <cell r="R390">
            <v>0</v>
          </cell>
        </row>
        <row r="391">
          <cell r="R391">
            <v>0</v>
          </cell>
        </row>
        <row r="392">
          <cell r="R392">
            <v>0</v>
          </cell>
        </row>
        <row r="393">
          <cell r="R393">
            <v>0</v>
          </cell>
        </row>
        <row r="394">
          <cell r="R394">
            <v>0</v>
          </cell>
        </row>
        <row r="395">
          <cell r="R395">
            <v>0</v>
          </cell>
        </row>
        <row r="396">
          <cell r="R396">
            <v>0</v>
          </cell>
        </row>
        <row r="397">
          <cell r="R397">
            <v>0</v>
          </cell>
        </row>
        <row r="398">
          <cell r="R398">
            <v>0</v>
          </cell>
        </row>
        <row r="399">
          <cell r="R399">
            <v>0</v>
          </cell>
        </row>
        <row r="400">
          <cell r="R400">
            <v>0</v>
          </cell>
        </row>
        <row r="401">
          <cell r="R401">
            <v>0</v>
          </cell>
        </row>
        <row r="402">
          <cell r="R402">
            <v>0</v>
          </cell>
        </row>
        <row r="403">
          <cell r="R403">
            <v>0</v>
          </cell>
        </row>
        <row r="404">
          <cell r="R404">
            <v>0</v>
          </cell>
        </row>
        <row r="405">
          <cell r="R405">
            <v>0</v>
          </cell>
        </row>
        <row r="406">
          <cell r="R406">
            <v>0</v>
          </cell>
        </row>
        <row r="407">
          <cell r="R407">
            <v>0</v>
          </cell>
        </row>
        <row r="408">
          <cell r="R408">
            <v>0</v>
          </cell>
        </row>
        <row r="409">
          <cell r="R409">
            <v>0</v>
          </cell>
        </row>
        <row r="410">
          <cell r="R410">
            <v>0</v>
          </cell>
        </row>
        <row r="411">
          <cell r="R411">
            <v>0</v>
          </cell>
        </row>
        <row r="412">
          <cell r="R412">
            <v>0</v>
          </cell>
        </row>
        <row r="413">
          <cell r="R413">
            <v>0</v>
          </cell>
        </row>
        <row r="414">
          <cell r="R414">
            <v>0</v>
          </cell>
        </row>
        <row r="415">
          <cell r="R415">
            <v>0</v>
          </cell>
        </row>
        <row r="416">
          <cell r="R416">
            <v>0</v>
          </cell>
        </row>
        <row r="417">
          <cell r="R417">
            <v>0</v>
          </cell>
        </row>
        <row r="418">
          <cell r="R418">
            <v>0</v>
          </cell>
        </row>
        <row r="419">
          <cell r="R419">
            <v>0</v>
          </cell>
        </row>
        <row r="420">
          <cell r="R420">
            <v>0</v>
          </cell>
        </row>
        <row r="421">
          <cell r="R421">
            <v>0</v>
          </cell>
        </row>
        <row r="422">
          <cell r="R422">
            <v>0</v>
          </cell>
        </row>
        <row r="423">
          <cell r="R423">
            <v>0</v>
          </cell>
        </row>
        <row r="424">
          <cell r="R424">
            <v>0</v>
          </cell>
        </row>
        <row r="425">
          <cell r="R425">
            <v>0</v>
          </cell>
        </row>
        <row r="426">
          <cell r="R426">
            <v>0</v>
          </cell>
        </row>
        <row r="427">
          <cell r="R427">
            <v>0</v>
          </cell>
        </row>
        <row r="428">
          <cell r="R428">
            <v>0</v>
          </cell>
        </row>
        <row r="429">
          <cell r="R429">
            <v>0</v>
          </cell>
        </row>
        <row r="430">
          <cell r="R430">
            <v>0</v>
          </cell>
        </row>
        <row r="431">
          <cell r="R431">
            <v>0</v>
          </cell>
        </row>
        <row r="432">
          <cell r="R432">
            <v>0</v>
          </cell>
        </row>
        <row r="433">
          <cell r="R433">
            <v>0</v>
          </cell>
        </row>
        <row r="434">
          <cell r="R434">
            <v>0</v>
          </cell>
        </row>
        <row r="435">
          <cell r="R435">
            <v>0</v>
          </cell>
        </row>
        <row r="436">
          <cell r="R436">
            <v>0</v>
          </cell>
        </row>
        <row r="437">
          <cell r="R437">
            <v>0</v>
          </cell>
        </row>
        <row r="438">
          <cell r="R438">
            <v>0</v>
          </cell>
        </row>
        <row r="439">
          <cell r="R439">
            <v>0</v>
          </cell>
        </row>
        <row r="440">
          <cell r="R440">
            <v>0</v>
          </cell>
        </row>
        <row r="441">
          <cell r="R441">
            <v>0</v>
          </cell>
        </row>
        <row r="442">
          <cell r="R442">
            <v>0</v>
          </cell>
        </row>
        <row r="443">
          <cell r="R443">
            <v>0</v>
          </cell>
        </row>
        <row r="444">
          <cell r="R444">
            <v>0</v>
          </cell>
        </row>
        <row r="445">
          <cell r="R445">
            <v>0</v>
          </cell>
        </row>
        <row r="446">
          <cell r="R446">
            <v>0</v>
          </cell>
        </row>
        <row r="447">
          <cell r="R447">
            <v>0</v>
          </cell>
        </row>
        <row r="448">
          <cell r="R448">
            <v>0</v>
          </cell>
        </row>
        <row r="449">
          <cell r="R449">
            <v>0</v>
          </cell>
        </row>
        <row r="450">
          <cell r="R450">
            <v>0</v>
          </cell>
        </row>
        <row r="451">
          <cell r="R451">
            <v>0</v>
          </cell>
        </row>
        <row r="452">
          <cell r="R452">
            <v>0</v>
          </cell>
        </row>
        <row r="453">
          <cell r="R453">
            <v>0</v>
          </cell>
        </row>
        <row r="454">
          <cell r="R454">
            <v>0</v>
          </cell>
        </row>
        <row r="455">
          <cell r="R455">
            <v>0</v>
          </cell>
        </row>
        <row r="456">
          <cell r="R456">
            <v>0</v>
          </cell>
        </row>
        <row r="457">
          <cell r="R457">
            <v>0</v>
          </cell>
        </row>
        <row r="458">
          <cell r="R458">
            <v>0</v>
          </cell>
        </row>
        <row r="459">
          <cell r="R459">
            <v>0</v>
          </cell>
        </row>
        <row r="460">
          <cell r="R460">
            <v>0</v>
          </cell>
        </row>
        <row r="461">
          <cell r="R461">
            <v>0</v>
          </cell>
        </row>
        <row r="462">
          <cell r="R462">
            <v>0</v>
          </cell>
        </row>
        <row r="463">
          <cell r="R463">
            <v>0</v>
          </cell>
        </row>
        <row r="464">
          <cell r="R464">
            <v>0</v>
          </cell>
        </row>
        <row r="465">
          <cell r="R465">
            <v>0</v>
          </cell>
        </row>
        <row r="466">
          <cell r="R466">
            <v>0</v>
          </cell>
        </row>
        <row r="467">
          <cell r="R467">
            <v>0</v>
          </cell>
        </row>
        <row r="468">
          <cell r="R468">
            <v>0</v>
          </cell>
        </row>
        <row r="469">
          <cell r="R469">
            <v>0</v>
          </cell>
        </row>
        <row r="470">
          <cell r="R470">
            <v>0</v>
          </cell>
        </row>
        <row r="471">
          <cell r="R471">
            <v>0</v>
          </cell>
        </row>
        <row r="472">
          <cell r="R472">
            <v>0</v>
          </cell>
        </row>
        <row r="473">
          <cell r="R473">
            <v>0</v>
          </cell>
        </row>
        <row r="474">
          <cell r="R474">
            <v>0</v>
          </cell>
        </row>
        <row r="475">
          <cell r="R475">
            <v>0</v>
          </cell>
        </row>
        <row r="476">
          <cell r="R476">
            <v>0</v>
          </cell>
        </row>
        <row r="477">
          <cell r="R477">
            <v>0</v>
          </cell>
        </row>
        <row r="478">
          <cell r="R478">
            <v>0</v>
          </cell>
        </row>
        <row r="479">
          <cell r="R479">
            <v>0</v>
          </cell>
        </row>
        <row r="480">
          <cell r="R480">
            <v>0</v>
          </cell>
        </row>
        <row r="481">
          <cell r="R481">
            <v>0</v>
          </cell>
        </row>
        <row r="482">
          <cell r="R482">
            <v>0</v>
          </cell>
        </row>
        <row r="483">
          <cell r="R483">
            <v>0</v>
          </cell>
        </row>
        <row r="484">
          <cell r="R484">
            <v>0</v>
          </cell>
        </row>
        <row r="485">
          <cell r="R485">
            <v>0</v>
          </cell>
        </row>
        <row r="486">
          <cell r="R486">
            <v>0</v>
          </cell>
        </row>
        <row r="487">
          <cell r="R487">
            <v>0</v>
          </cell>
        </row>
        <row r="488">
          <cell r="R488">
            <v>0</v>
          </cell>
        </row>
        <row r="489">
          <cell r="R489">
            <v>0</v>
          </cell>
        </row>
        <row r="490">
          <cell r="R490">
            <v>0</v>
          </cell>
        </row>
        <row r="491">
          <cell r="R491">
            <v>0</v>
          </cell>
        </row>
        <row r="492">
          <cell r="R492">
            <v>0</v>
          </cell>
        </row>
        <row r="493">
          <cell r="R493">
            <v>0</v>
          </cell>
        </row>
        <row r="494">
          <cell r="R494">
            <v>0</v>
          </cell>
        </row>
        <row r="495">
          <cell r="R495">
            <v>0</v>
          </cell>
        </row>
        <row r="496">
          <cell r="R496">
            <v>0</v>
          </cell>
        </row>
        <row r="497">
          <cell r="R497">
            <v>0</v>
          </cell>
        </row>
        <row r="498">
          <cell r="R498">
            <v>0</v>
          </cell>
        </row>
        <row r="499">
          <cell r="R499">
            <v>0</v>
          </cell>
        </row>
        <row r="500">
          <cell r="R500">
            <v>0</v>
          </cell>
        </row>
        <row r="501">
          <cell r="R501">
            <v>0</v>
          </cell>
        </row>
        <row r="502">
          <cell r="R502">
            <v>0</v>
          </cell>
        </row>
        <row r="503">
          <cell r="R503">
            <v>0</v>
          </cell>
        </row>
        <row r="504">
          <cell r="R504">
            <v>0</v>
          </cell>
        </row>
        <row r="505">
          <cell r="R505">
            <v>0</v>
          </cell>
        </row>
        <row r="506">
          <cell r="R506">
            <v>0</v>
          </cell>
        </row>
        <row r="507">
          <cell r="R507">
            <v>0</v>
          </cell>
        </row>
        <row r="508">
          <cell r="R508">
            <v>0</v>
          </cell>
        </row>
        <row r="509">
          <cell r="R509">
            <v>0</v>
          </cell>
        </row>
        <row r="510">
          <cell r="R510">
            <v>0</v>
          </cell>
        </row>
        <row r="511">
          <cell r="R511">
            <v>0</v>
          </cell>
        </row>
        <row r="512">
          <cell r="R512">
            <v>0</v>
          </cell>
        </row>
        <row r="513">
          <cell r="R513">
            <v>0</v>
          </cell>
        </row>
        <row r="514">
          <cell r="R514">
            <v>0</v>
          </cell>
        </row>
        <row r="515">
          <cell r="R515">
            <v>0</v>
          </cell>
        </row>
        <row r="516">
          <cell r="R516">
            <v>0</v>
          </cell>
        </row>
        <row r="517">
          <cell r="R517">
            <v>0</v>
          </cell>
        </row>
        <row r="518">
          <cell r="R518">
            <v>0</v>
          </cell>
        </row>
        <row r="519">
          <cell r="R519">
            <v>0</v>
          </cell>
        </row>
        <row r="520">
          <cell r="R520">
            <v>0</v>
          </cell>
        </row>
        <row r="521">
          <cell r="R521">
            <v>0</v>
          </cell>
        </row>
        <row r="522">
          <cell r="R522">
            <v>0</v>
          </cell>
        </row>
        <row r="523">
          <cell r="R523">
            <v>0</v>
          </cell>
        </row>
        <row r="524">
          <cell r="R524">
            <v>0</v>
          </cell>
        </row>
        <row r="525">
          <cell r="R525">
            <v>0</v>
          </cell>
        </row>
        <row r="526">
          <cell r="R526">
            <v>0</v>
          </cell>
        </row>
        <row r="527">
          <cell r="R527">
            <v>0</v>
          </cell>
        </row>
        <row r="528">
          <cell r="R528">
            <v>0</v>
          </cell>
        </row>
        <row r="529">
          <cell r="R529">
            <v>0</v>
          </cell>
        </row>
        <row r="530">
          <cell r="R530">
            <v>0</v>
          </cell>
        </row>
        <row r="531">
          <cell r="R531">
            <v>0</v>
          </cell>
        </row>
        <row r="532">
          <cell r="R532">
            <v>0</v>
          </cell>
        </row>
        <row r="533">
          <cell r="R533">
            <v>0</v>
          </cell>
        </row>
        <row r="534">
          <cell r="R534">
            <v>0</v>
          </cell>
        </row>
        <row r="535">
          <cell r="R535">
            <v>0</v>
          </cell>
        </row>
        <row r="536">
          <cell r="R536">
            <v>0</v>
          </cell>
        </row>
        <row r="537">
          <cell r="R537">
            <v>0</v>
          </cell>
        </row>
        <row r="538">
          <cell r="R538">
            <v>0</v>
          </cell>
        </row>
        <row r="539">
          <cell r="R539">
            <v>0</v>
          </cell>
        </row>
        <row r="540">
          <cell r="R540">
            <v>0</v>
          </cell>
        </row>
        <row r="541">
          <cell r="R541">
            <v>0</v>
          </cell>
        </row>
        <row r="542">
          <cell r="R542">
            <v>0</v>
          </cell>
        </row>
        <row r="543">
          <cell r="R543">
            <v>0</v>
          </cell>
        </row>
        <row r="544">
          <cell r="R544">
            <v>0</v>
          </cell>
        </row>
        <row r="545">
          <cell r="R545">
            <v>0</v>
          </cell>
        </row>
        <row r="546">
          <cell r="R546">
            <v>0</v>
          </cell>
        </row>
        <row r="547">
          <cell r="R547">
            <v>0</v>
          </cell>
        </row>
        <row r="548">
          <cell r="R548">
            <v>0</v>
          </cell>
        </row>
        <row r="549">
          <cell r="R549">
            <v>0</v>
          </cell>
        </row>
        <row r="550">
          <cell r="R550">
            <v>0</v>
          </cell>
        </row>
        <row r="551">
          <cell r="R551">
            <v>0</v>
          </cell>
        </row>
        <row r="552">
          <cell r="R552">
            <v>0</v>
          </cell>
        </row>
        <row r="553">
          <cell r="R553">
            <v>0</v>
          </cell>
        </row>
        <row r="554">
          <cell r="R554">
            <v>0</v>
          </cell>
        </row>
        <row r="555">
          <cell r="R555">
            <v>0</v>
          </cell>
        </row>
        <row r="556">
          <cell r="R556">
            <v>0</v>
          </cell>
        </row>
        <row r="557">
          <cell r="R557">
            <v>0</v>
          </cell>
        </row>
        <row r="558">
          <cell r="R558">
            <v>0</v>
          </cell>
        </row>
        <row r="559">
          <cell r="R559">
            <v>0</v>
          </cell>
        </row>
        <row r="560">
          <cell r="R560">
            <v>0</v>
          </cell>
        </row>
        <row r="561">
          <cell r="R561">
            <v>0</v>
          </cell>
        </row>
        <row r="562">
          <cell r="R562">
            <v>0</v>
          </cell>
        </row>
        <row r="563">
          <cell r="R563">
            <v>0</v>
          </cell>
        </row>
        <row r="564">
          <cell r="R564">
            <v>0</v>
          </cell>
        </row>
        <row r="565">
          <cell r="R565">
            <v>0</v>
          </cell>
        </row>
        <row r="566">
          <cell r="R566">
            <v>0</v>
          </cell>
        </row>
        <row r="567">
          <cell r="R567">
            <v>0</v>
          </cell>
        </row>
        <row r="568">
          <cell r="R568">
            <v>0</v>
          </cell>
        </row>
        <row r="569">
          <cell r="R569">
            <v>0</v>
          </cell>
        </row>
        <row r="570">
          <cell r="R570">
            <v>0</v>
          </cell>
        </row>
        <row r="571">
          <cell r="R571">
            <v>0</v>
          </cell>
        </row>
        <row r="572">
          <cell r="R572">
            <v>0</v>
          </cell>
        </row>
        <row r="573">
          <cell r="R573">
            <v>0</v>
          </cell>
        </row>
        <row r="574">
          <cell r="R574">
            <v>0</v>
          </cell>
        </row>
        <row r="575">
          <cell r="R575">
            <v>0</v>
          </cell>
        </row>
        <row r="576">
          <cell r="R576">
            <v>0</v>
          </cell>
        </row>
        <row r="577">
          <cell r="R577">
            <v>0</v>
          </cell>
        </row>
        <row r="578">
          <cell r="R578">
            <v>0</v>
          </cell>
        </row>
        <row r="579">
          <cell r="R579">
            <v>0</v>
          </cell>
        </row>
        <row r="580">
          <cell r="R580">
            <v>0</v>
          </cell>
        </row>
        <row r="581">
          <cell r="R581">
            <v>0</v>
          </cell>
        </row>
        <row r="582">
          <cell r="R582">
            <v>0</v>
          </cell>
        </row>
        <row r="583">
          <cell r="R583">
            <v>0</v>
          </cell>
        </row>
        <row r="584">
          <cell r="R584">
            <v>0</v>
          </cell>
        </row>
        <row r="585">
          <cell r="R585">
            <v>0</v>
          </cell>
        </row>
        <row r="586">
          <cell r="R586">
            <v>0</v>
          </cell>
        </row>
        <row r="587">
          <cell r="R587">
            <v>0</v>
          </cell>
        </row>
        <row r="588">
          <cell r="R588">
            <v>0</v>
          </cell>
        </row>
        <row r="589">
          <cell r="R589">
            <v>0</v>
          </cell>
        </row>
        <row r="590">
          <cell r="R590">
            <v>0</v>
          </cell>
        </row>
        <row r="591">
          <cell r="R591">
            <v>0</v>
          </cell>
        </row>
        <row r="592">
          <cell r="R592">
            <v>0</v>
          </cell>
        </row>
        <row r="593">
          <cell r="R593">
            <v>0</v>
          </cell>
        </row>
        <row r="594">
          <cell r="R594">
            <v>0</v>
          </cell>
        </row>
        <row r="595">
          <cell r="R595">
            <v>0</v>
          </cell>
        </row>
        <row r="596">
          <cell r="R596">
            <v>0</v>
          </cell>
        </row>
        <row r="597">
          <cell r="R597">
            <v>0</v>
          </cell>
        </row>
        <row r="598">
          <cell r="R598">
            <v>0</v>
          </cell>
        </row>
        <row r="599">
          <cell r="R599">
            <v>0</v>
          </cell>
        </row>
        <row r="600">
          <cell r="R600">
            <v>0</v>
          </cell>
        </row>
        <row r="601">
          <cell r="R601">
            <v>0</v>
          </cell>
        </row>
        <row r="602">
          <cell r="R602">
            <v>0</v>
          </cell>
        </row>
        <row r="603">
          <cell r="R603">
            <v>0</v>
          </cell>
        </row>
        <row r="604">
          <cell r="R604">
            <v>0</v>
          </cell>
        </row>
        <row r="605">
          <cell r="R605">
            <v>0</v>
          </cell>
        </row>
        <row r="606">
          <cell r="R606">
            <v>0</v>
          </cell>
        </row>
        <row r="607">
          <cell r="R607">
            <v>0</v>
          </cell>
        </row>
        <row r="608">
          <cell r="R608">
            <v>0</v>
          </cell>
        </row>
        <row r="609">
          <cell r="R609">
            <v>0</v>
          </cell>
        </row>
        <row r="610">
          <cell r="R610">
            <v>0</v>
          </cell>
        </row>
        <row r="611">
          <cell r="R611">
            <v>0</v>
          </cell>
        </row>
        <row r="612">
          <cell r="R612">
            <v>0</v>
          </cell>
        </row>
        <row r="613">
          <cell r="R613">
            <v>0</v>
          </cell>
        </row>
        <row r="614">
          <cell r="R614">
            <v>0</v>
          </cell>
        </row>
        <row r="615">
          <cell r="R615">
            <v>0</v>
          </cell>
        </row>
        <row r="616">
          <cell r="R616">
            <v>0</v>
          </cell>
        </row>
        <row r="617">
          <cell r="R617">
            <v>0</v>
          </cell>
        </row>
        <row r="618">
          <cell r="R618">
            <v>0</v>
          </cell>
        </row>
        <row r="619">
          <cell r="R619">
            <v>0</v>
          </cell>
        </row>
        <row r="620">
          <cell r="R620">
            <v>0</v>
          </cell>
        </row>
        <row r="621">
          <cell r="R621">
            <v>0</v>
          </cell>
        </row>
        <row r="622">
          <cell r="R622">
            <v>0</v>
          </cell>
        </row>
        <row r="623">
          <cell r="R623">
            <v>0</v>
          </cell>
        </row>
        <row r="624">
          <cell r="R624">
            <v>0</v>
          </cell>
        </row>
        <row r="625">
          <cell r="R625">
            <v>0</v>
          </cell>
        </row>
        <row r="626">
          <cell r="R626">
            <v>0</v>
          </cell>
        </row>
        <row r="627">
          <cell r="R627">
            <v>0</v>
          </cell>
        </row>
        <row r="628">
          <cell r="R628">
            <v>0</v>
          </cell>
        </row>
        <row r="629">
          <cell r="R629">
            <v>0</v>
          </cell>
        </row>
        <row r="630">
          <cell r="R630">
            <v>0</v>
          </cell>
        </row>
        <row r="631">
          <cell r="R631">
            <v>0</v>
          </cell>
        </row>
        <row r="632">
          <cell r="R632">
            <v>0</v>
          </cell>
        </row>
        <row r="633">
          <cell r="R633">
            <v>0</v>
          </cell>
        </row>
        <row r="634">
          <cell r="R634">
            <v>0</v>
          </cell>
        </row>
        <row r="635">
          <cell r="R635">
            <v>0</v>
          </cell>
        </row>
        <row r="636">
          <cell r="R636">
            <v>0</v>
          </cell>
        </row>
        <row r="637">
          <cell r="R637">
            <v>0</v>
          </cell>
        </row>
        <row r="638">
          <cell r="R638">
            <v>0</v>
          </cell>
        </row>
        <row r="639">
          <cell r="R639">
            <v>0</v>
          </cell>
        </row>
        <row r="640">
          <cell r="R640">
            <v>0</v>
          </cell>
        </row>
        <row r="641">
          <cell r="R641">
            <v>0</v>
          </cell>
        </row>
        <row r="642">
          <cell r="R642">
            <v>0</v>
          </cell>
        </row>
        <row r="643">
          <cell r="R643">
            <v>0</v>
          </cell>
        </row>
        <row r="644">
          <cell r="R644">
            <v>0</v>
          </cell>
        </row>
        <row r="645">
          <cell r="R645">
            <v>0</v>
          </cell>
        </row>
        <row r="646">
          <cell r="R646">
            <v>0</v>
          </cell>
        </row>
        <row r="647">
          <cell r="R647">
            <v>0</v>
          </cell>
        </row>
        <row r="648">
          <cell r="R648">
            <v>0</v>
          </cell>
        </row>
        <row r="649">
          <cell r="R649">
            <v>0</v>
          </cell>
        </row>
        <row r="650">
          <cell r="R650">
            <v>0</v>
          </cell>
        </row>
        <row r="651">
          <cell r="R651">
            <v>0</v>
          </cell>
        </row>
        <row r="652">
          <cell r="R652">
            <v>0</v>
          </cell>
        </row>
        <row r="653">
          <cell r="R653">
            <v>0</v>
          </cell>
        </row>
        <row r="654">
          <cell r="R654">
            <v>0</v>
          </cell>
        </row>
        <row r="655">
          <cell r="R655">
            <v>0</v>
          </cell>
        </row>
        <row r="656">
          <cell r="R656">
            <v>0</v>
          </cell>
        </row>
        <row r="657">
          <cell r="R657">
            <v>0</v>
          </cell>
        </row>
        <row r="658">
          <cell r="R658">
            <v>0</v>
          </cell>
        </row>
        <row r="659">
          <cell r="R659">
            <v>0</v>
          </cell>
        </row>
        <row r="660">
          <cell r="R660">
            <v>0</v>
          </cell>
        </row>
        <row r="661">
          <cell r="R661">
            <v>0</v>
          </cell>
        </row>
        <row r="662">
          <cell r="R662">
            <v>0</v>
          </cell>
        </row>
        <row r="663">
          <cell r="R663">
            <v>0</v>
          </cell>
        </row>
        <row r="664">
          <cell r="R664">
            <v>0</v>
          </cell>
        </row>
        <row r="665">
          <cell r="R665">
            <v>0</v>
          </cell>
        </row>
        <row r="666">
          <cell r="R666">
            <v>0</v>
          </cell>
        </row>
        <row r="667">
          <cell r="R667">
            <v>0</v>
          </cell>
        </row>
        <row r="668">
          <cell r="R668">
            <v>0</v>
          </cell>
        </row>
        <row r="669">
          <cell r="R669">
            <v>0</v>
          </cell>
        </row>
        <row r="670">
          <cell r="R670">
            <v>0</v>
          </cell>
        </row>
        <row r="671">
          <cell r="R671">
            <v>0</v>
          </cell>
        </row>
        <row r="672">
          <cell r="R672">
            <v>0</v>
          </cell>
        </row>
        <row r="673">
          <cell r="R673">
            <v>0</v>
          </cell>
        </row>
        <row r="674">
          <cell r="R674">
            <v>0</v>
          </cell>
        </row>
        <row r="675">
          <cell r="R675">
            <v>0</v>
          </cell>
        </row>
        <row r="676">
          <cell r="R676">
            <v>0</v>
          </cell>
        </row>
        <row r="677">
          <cell r="R677">
            <v>0</v>
          </cell>
        </row>
        <row r="678">
          <cell r="R678">
            <v>0</v>
          </cell>
        </row>
        <row r="679">
          <cell r="R679">
            <v>0</v>
          </cell>
        </row>
        <row r="680">
          <cell r="R680">
            <v>0</v>
          </cell>
        </row>
        <row r="681">
          <cell r="R681">
            <v>0</v>
          </cell>
        </row>
        <row r="682">
          <cell r="R682">
            <v>0</v>
          </cell>
        </row>
        <row r="683">
          <cell r="R683">
            <v>0</v>
          </cell>
        </row>
        <row r="684">
          <cell r="R684">
            <v>0</v>
          </cell>
        </row>
        <row r="685">
          <cell r="R685">
            <v>0</v>
          </cell>
        </row>
        <row r="686">
          <cell r="R686">
            <v>0</v>
          </cell>
        </row>
        <row r="687">
          <cell r="R687">
            <v>0</v>
          </cell>
        </row>
        <row r="688">
          <cell r="R688">
            <v>0</v>
          </cell>
        </row>
        <row r="689">
          <cell r="R689">
            <v>0</v>
          </cell>
        </row>
        <row r="690">
          <cell r="R690">
            <v>0</v>
          </cell>
        </row>
        <row r="691">
          <cell r="R691">
            <v>0</v>
          </cell>
        </row>
        <row r="692">
          <cell r="R692">
            <v>0</v>
          </cell>
        </row>
        <row r="693">
          <cell r="R693">
            <v>0</v>
          </cell>
        </row>
        <row r="694">
          <cell r="R694">
            <v>0</v>
          </cell>
        </row>
        <row r="695">
          <cell r="R695">
            <v>0</v>
          </cell>
        </row>
        <row r="696">
          <cell r="R696">
            <v>0</v>
          </cell>
        </row>
        <row r="697">
          <cell r="R697">
            <v>0</v>
          </cell>
        </row>
        <row r="698">
          <cell r="R698">
            <v>0</v>
          </cell>
        </row>
        <row r="699">
          <cell r="R699">
            <v>0</v>
          </cell>
        </row>
        <row r="700">
          <cell r="R700">
            <v>0</v>
          </cell>
        </row>
        <row r="701">
          <cell r="R701">
            <v>0</v>
          </cell>
        </row>
        <row r="702">
          <cell r="R702">
            <v>0</v>
          </cell>
        </row>
        <row r="703">
          <cell r="R703">
            <v>0</v>
          </cell>
        </row>
        <row r="704">
          <cell r="R704">
            <v>0</v>
          </cell>
        </row>
        <row r="705">
          <cell r="R705">
            <v>0</v>
          </cell>
        </row>
        <row r="706">
          <cell r="R706">
            <v>0</v>
          </cell>
        </row>
        <row r="707">
          <cell r="R707">
            <v>0</v>
          </cell>
        </row>
        <row r="708">
          <cell r="R708">
            <v>0</v>
          </cell>
        </row>
        <row r="709">
          <cell r="R709">
            <v>0</v>
          </cell>
        </row>
        <row r="710">
          <cell r="R710">
            <v>0</v>
          </cell>
        </row>
        <row r="711">
          <cell r="R711">
            <v>0</v>
          </cell>
        </row>
        <row r="712">
          <cell r="R712">
            <v>0</v>
          </cell>
        </row>
        <row r="713">
          <cell r="R713">
            <v>0</v>
          </cell>
        </row>
        <row r="714">
          <cell r="R714">
            <v>0</v>
          </cell>
        </row>
        <row r="715">
          <cell r="R715">
            <v>0</v>
          </cell>
        </row>
        <row r="716">
          <cell r="R716">
            <v>0</v>
          </cell>
        </row>
        <row r="717">
          <cell r="R717">
            <v>0</v>
          </cell>
        </row>
        <row r="718">
          <cell r="R718">
            <v>0</v>
          </cell>
        </row>
        <row r="719">
          <cell r="R719">
            <v>0</v>
          </cell>
        </row>
        <row r="720">
          <cell r="R720">
            <v>0</v>
          </cell>
        </row>
        <row r="721">
          <cell r="R721">
            <v>0</v>
          </cell>
        </row>
        <row r="722">
          <cell r="R722">
            <v>0</v>
          </cell>
        </row>
        <row r="723">
          <cell r="R723">
            <v>0</v>
          </cell>
        </row>
        <row r="724">
          <cell r="R724">
            <v>0</v>
          </cell>
        </row>
        <row r="725">
          <cell r="R725">
            <v>0</v>
          </cell>
        </row>
        <row r="726">
          <cell r="R726">
            <v>0</v>
          </cell>
        </row>
        <row r="727">
          <cell r="R727">
            <v>0</v>
          </cell>
        </row>
        <row r="728">
          <cell r="R728">
            <v>0</v>
          </cell>
        </row>
        <row r="729">
          <cell r="R729">
            <v>0</v>
          </cell>
        </row>
        <row r="730">
          <cell r="R730">
            <v>0</v>
          </cell>
        </row>
        <row r="731">
          <cell r="R731">
            <v>0</v>
          </cell>
        </row>
        <row r="732">
          <cell r="R732">
            <v>0</v>
          </cell>
        </row>
        <row r="733">
          <cell r="R733">
            <v>0</v>
          </cell>
        </row>
        <row r="734">
          <cell r="R734">
            <v>0</v>
          </cell>
        </row>
        <row r="735">
          <cell r="R735">
            <v>0</v>
          </cell>
        </row>
        <row r="736">
          <cell r="R736">
            <v>0</v>
          </cell>
        </row>
        <row r="737">
          <cell r="R737">
            <v>0</v>
          </cell>
        </row>
        <row r="738">
          <cell r="R738">
            <v>0</v>
          </cell>
        </row>
        <row r="739">
          <cell r="R739">
            <v>0</v>
          </cell>
        </row>
        <row r="740">
          <cell r="R740">
            <v>0</v>
          </cell>
        </row>
        <row r="741">
          <cell r="R741">
            <v>0</v>
          </cell>
        </row>
        <row r="742">
          <cell r="R742">
            <v>0</v>
          </cell>
        </row>
        <row r="743">
          <cell r="R743">
            <v>0</v>
          </cell>
        </row>
        <row r="744">
          <cell r="R744">
            <v>0</v>
          </cell>
        </row>
        <row r="745">
          <cell r="R745">
            <v>0</v>
          </cell>
        </row>
        <row r="746">
          <cell r="R746">
            <v>0</v>
          </cell>
        </row>
        <row r="747">
          <cell r="R747">
            <v>0</v>
          </cell>
        </row>
        <row r="748">
          <cell r="R748">
            <v>0</v>
          </cell>
        </row>
        <row r="749">
          <cell r="R749">
            <v>0</v>
          </cell>
        </row>
        <row r="750">
          <cell r="R750">
            <v>0</v>
          </cell>
        </row>
        <row r="751">
          <cell r="R751">
            <v>0</v>
          </cell>
        </row>
        <row r="752">
          <cell r="R752">
            <v>0</v>
          </cell>
        </row>
        <row r="753">
          <cell r="R753">
            <v>0</v>
          </cell>
        </row>
        <row r="754">
          <cell r="R754">
            <v>0</v>
          </cell>
        </row>
        <row r="755">
          <cell r="R755">
            <v>0</v>
          </cell>
        </row>
        <row r="756">
          <cell r="R756">
            <v>0</v>
          </cell>
        </row>
        <row r="757">
          <cell r="R757">
            <v>0</v>
          </cell>
        </row>
        <row r="758">
          <cell r="R758">
            <v>0</v>
          </cell>
        </row>
        <row r="759">
          <cell r="R759">
            <v>0</v>
          </cell>
        </row>
        <row r="760">
          <cell r="R760">
            <v>0</v>
          </cell>
        </row>
        <row r="761">
          <cell r="R761">
            <v>0</v>
          </cell>
        </row>
        <row r="762">
          <cell r="R762">
            <v>0</v>
          </cell>
        </row>
        <row r="763">
          <cell r="R763">
            <v>0</v>
          </cell>
        </row>
        <row r="764">
          <cell r="R764">
            <v>0</v>
          </cell>
        </row>
        <row r="765">
          <cell r="R765">
            <v>0</v>
          </cell>
        </row>
        <row r="766">
          <cell r="R766">
            <v>0</v>
          </cell>
        </row>
        <row r="767">
          <cell r="R767">
            <v>0</v>
          </cell>
        </row>
        <row r="768">
          <cell r="R768">
            <v>0</v>
          </cell>
        </row>
        <row r="769">
          <cell r="R769">
            <v>0</v>
          </cell>
        </row>
        <row r="770">
          <cell r="R770">
            <v>0</v>
          </cell>
        </row>
        <row r="771">
          <cell r="R771">
            <v>0</v>
          </cell>
        </row>
        <row r="772">
          <cell r="R772">
            <v>0</v>
          </cell>
        </row>
        <row r="773">
          <cell r="R773">
            <v>0</v>
          </cell>
        </row>
        <row r="774">
          <cell r="R774">
            <v>0</v>
          </cell>
        </row>
        <row r="775">
          <cell r="R775">
            <v>0</v>
          </cell>
        </row>
        <row r="776">
          <cell r="R776">
            <v>0</v>
          </cell>
        </row>
        <row r="777">
          <cell r="R777">
            <v>0</v>
          </cell>
        </row>
        <row r="778">
          <cell r="R778">
            <v>0</v>
          </cell>
        </row>
        <row r="779">
          <cell r="R779">
            <v>0</v>
          </cell>
        </row>
        <row r="780">
          <cell r="R780">
            <v>0</v>
          </cell>
        </row>
        <row r="781">
          <cell r="R781">
            <v>0</v>
          </cell>
        </row>
        <row r="782">
          <cell r="R782">
            <v>0</v>
          </cell>
        </row>
        <row r="783">
          <cell r="R783">
            <v>0</v>
          </cell>
        </row>
        <row r="784">
          <cell r="R784">
            <v>0</v>
          </cell>
        </row>
        <row r="785">
          <cell r="R785">
            <v>0</v>
          </cell>
        </row>
        <row r="786">
          <cell r="R786">
            <v>0</v>
          </cell>
        </row>
        <row r="787">
          <cell r="R787">
            <v>0</v>
          </cell>
        </row>
        <row r="788">
          <cell r="R788">
            <v>0</v>
          </cell>
        </row>
        <row r="789">
          <cell r="R789">
            <v>0</v>
          </cell>
        </row>
        <row r="790">
          <cell r="R790">
            <v>0</v>
          </cell>
        </row>
        <row r="791">
          <cell r="R791">
            <v>0</v>
          </cell>
        </row>
        <row r="792">
          <cell r="R792">
            <v>0</v>
          </cell>
        </row>
        <row r="793">
          <cell r="R793">
            <v>0</v>
          </cell>
        </row>
        <row r="794">
          <cell r="R794">
            <v>0</v>
          </cell>
        </row>
        <row r="795">
          <cell r="R795">
            <v>0</v>
          </cell>
        </row>
        <row r="796">
          <cell r="R796">
            <v>0</v>
          </cell>
        </row>
        <row r="797">
          <cell r="R797">
            <v>0</v>
          </cell>
        </row>
        <row r="798">
          <cell r="R798">
            <v>0</v>
          </cell>
        </row>
        <row r="799">
          <cell r="R799">
            <v>0</v>
          </cell>
        </row>
        <row r="800">
          <cell r="R800">
            <v>0</v>
          </cell>
        </row>
        <row r="801">
          <cell r="R801">
            <v>0</v>
          </cell>
        </row>
        <row r="802">
          <cell r="R802">
            <v>0</v>
          </cell>
        </row>
        <row r="803">
          <cell r="R803">
            <v>0</v>
          </cell>
        </row>
        <row r="804">
          <cell r="R804">
            <v>0</v>
          </cell>
        </row>
        <row r="805">
          <cell r="R805">
            <v>0</v>
          </cell>
        </row>
        <row r="806">
          <cell r="R806">
            <v>0</v>
          </cell>
        </row>
        <row r="807">
          <cell r="R807">
            <v>0</v>
          </cell>
        </row>
        <row r="808">
          <cell r="R808">
            <v>0</v>
          </cell>
        </row>
        <row r="809">
          <cell r="R809">
            <v>0</v>
          </cell>
        </row>
        <row r="810">
          <cell r="R810">
            <v>0</v>
          </cell>
        </row>
        <row r="811">
          <cell r="R811">
            <v>0</v>
          </cell>
        </row>
        <row r="812">
          <cell r="R812">
            <v>0</v>
          </cell>
        </row>
        <row r="813">
          <cell r="R813">
            <v>0</v>
          </cell>
        </row>
        <row r="814">
          <cell r="R814">
            <v>0</v>
          </cell>
        </row>
        <row r="815">
          <cell r="R815">
            <v>0</v>
          </cell>
        </row>
        <row r="816">
          <cell r="R816">
            <v>0</v>
          </cell>
        </row>
        <row r="817">
          <cell r="R817">
            <v>0</v>
          </cell>
        </row>
        <row r="818">
          <cell r="R818">
            <v>0</v>
          </cell>
        </row>
        <row r="819">
          <cell r="R819">
            <v>0</v>
          </cell>
        </row>
        <row r="820">
          <cell r="R820">
            <v>0</v>
          </cell>
        </row>
        <row r="821">
          <cell r="R821">
            <v>0</v>
          </cell>
        </row>
        <row r="822">
          <cell r="R822">
            <v>0</v>
          </cell>
        </row>
        <row r="823">
          <cell r="R823">
            <v>0</v>
          </cell>
        </row>
        <row r="824">
          <cell r="R824">
            <v>0</v>
          </cell>
        </row>
        <row r="825">
          <cell r="R825">
            <v>0</v>
          </cell>
        </row>
        <row r="826">
          <cell r="R826">
            <v>0</v>
          </cell>
        </row>
        <row r="827">
          <cell r="R827">
            <v>0</v>
          </cell>
        </row>
        <row r="828">
          <cell r="R828">
            <v>0</v>
          </cell>
        </row>
        <row r="829">
          <cell r="R829">
            <v>0</v>
          </cell>
        </row>
        <row r="830">
          <cell r="R830">
            <v>0</v>
          </cell>
        </row>
        <row r="831">
          <cell r="R831">
            <v>0</v>
          </cell>
        </row>
        <row r="832">
          <cell r="R832">
            <v>0</v>
          </cell>
        </row>
        <row r="833">
          <cell r="R833">
            <v>0</v>
          </cell>
        </row>
        <row r="834">
          <cell r="R834">
            <v>0</v>
          </cell>
        </row>
        <row r="835">
          <cell r="R835">
            <v>0</v>
          </cell>
        </row>
        <row r="836">
          <cell r="R836">
            <v>0</v>
          </cell>
        </row>
        <row r="837">
          <cell r="R837">
            <v>0</v>
          </cell>
        </row>
        <row r="838">
          <cell r="R838">
            <v>0</v>
          </cell>
        </row>
        <row r="839">
          <cell r="R839">
            <v>0</v>
          </cell>
        </row>
        <row r="840">
          <cell r="R840">
            <v>0</v>
          </cell>
        </row>
        <row r="841">
          <cell r="R841">
            <v>0</v>
          </cell>
        </row>
        <row r="842">
          <cell r="R842">
            <v>0</v>
          </cell>
        </row>
        <row r="843">
          <cell r="R843">
            <v>0</v>
          </cell>
        </row>
        <row r="844">
          <cell r="R844">
            <v>0</v>
          </cell>
        </row>
        <row r="845">
          <cell r="R845">
            <v>0</v>
          </cell>
        </row>
        <row r="846">
          <cell r="R846">
            <v>0</v>
          </cell>
        </row>
        <row r="847">
          <cell r="R847">
            <v>0</v>
          </cell>
        </row>
        <row r="848">
          <cell r="R848">
            <v>0</v>
          </cell>
        </row>
        <row r="849">
          <cell r="R849">
            <v>0</v>
          </cell>
        </row>
        <row r="850">
          <cell r="R850">
            <v>0</v>
          </cell>
        </row>
        <row r="851">
          <cell r="R851">
            <v>0</v>
          </cell>
        </row>
        <row r="852">
          <cell r="R852">
            <v>0</v>
          </cell>
        </row>
        <row r="853">
          <cell r="R853">
            <v>0</v>
          </cell>
        </row>
        <row r="854">
          <cell r="R854">
            <v>0</v>
          </cell>
        </row>
        <row r="855">
          <cell r="R855">
            <v>0</v>
          </cell>
        </row>
        <row r="856">
          <cell r="R856">
            <v>0</v>
          </cell>
        </row>
        <row r="857">
          <cell r="R857">
            <v>0</v>
          </cell>
        </row>
        <row r="858">
          <cell r="R858">
            <v>0</v>
          </cell>
        </row>
        <row r="859">
          <cell r="R859">
            <v>0</v>
          </cell>
        </row>
        <row r="860">
          <cell r="R860">
            <v>0</v>
          </cell>
        </row>
        <row r="861">
          <cell r="R861">
            <v>0</v>
          </cell>
        </row>
        <row r="862">
          <cell r="R862">
            <v>0</v>
          </cell>
        </row>
        <row r="863">
          <cell r="R863">
            <v>0</v>
          </cell>
        </row>
        <row r="864">
          <cell r="R864">
            <v>0</v>
          </cell>
        </row>
        <row r="865">
          <cell r="R865">
            <v>0</v>
          </cell>
        </row>
        <row r="866">
          <cell r="R866">
            <v>0</v>
          </cell>
        </row>
        <row r="867">
          <cell r="R867">
            <v>0</v>
          </cell>
        </row>
        <row r="868">
          <cell r="R868">
            <v>0</v>
          </cell>
        </row>
        <row r="869">
          <cell r="R869">
            <v>0</v>
          </cell>
        </row>
        <row r="870">
          <cell r="R870">
            <v>0</v>
          </cell>
        </row>
        <row r="871">
          <cell r="R871">
            <v>0</v>
          </cell>
        </row>
        <row r="872">
          <cell r="R872">
            <v>0</v>
          </cell>
        </row>
        <row r="873">
          <cell r="R873">
            <v>0</v>
          </cell>
        </row>
        <row r="874">
          <cell r="R874">
            <v>0</v>
          </cell>
        </row>
        <row r="875">
          <cell r="R875">
            <v>0</v>
          </cell>
        </row>
        <row r="876">
          <cell r="R876">
            <v>0</v>
          </cell>
        </row>
        <row r="877">
          <cell r="R877">
            <v>0</v>
          </cell>
        </row>
        <row r="878">
          <cell r="R878">
            <v>0</v>
          </cell>
        </row>
        <row r="879">
          <cell r="R879">
            <v>0</v>
          </cell>
        </row>
        <row r="880">
          <cell r="R880">
            <v>0</v>
          </cell>
        </row>
        <row r="881">
          <cell r="R881">
            <v>0</v>
          </cell>
        </row>
        <row r="882">
          <cell r="R882">
            <v>0</v>
          </cell>
        </row>
        <row r="883">
          <cell r="R883">
            <v>0</v>
          </cell>
        </row>
        <row r="884">
          <cell r="R884">
            <v>0</v>
          </cell>
        </row>
        <row r="885">
          <cell r="R885">
            <v>0</v>
          </cell>
        </row>
        <row r="886">
          <cell r="R886">
            <v>0</v>
          </cell>
        </row>
        <row r="887">
          <cell r="R887">
            <v>0</v>
          </cell>
        </row>
        <row r="888">
          <cell r="R888">
            <v>0</v>
          </cell>
        </row>
        <row r="889">
          <cell r="R889">
            <v>0</v>
          </cell>
        </row>
        <row r="890">
          <cell r="R890">
            <v>0</v>
          </cell>
        </row>
        <row r="891">
          <cell r="R891">
            <v>0</v>
          </cell>
        </row>
        <row r="892">
          <cell r="R892">
            <v>0</v>
          </cell>
        </row>
        <row r="893">
          <cell r="R893">
            <v>0</v>
          </cell>
        </row>
        <row r="894">
          <cell r="R894">
            <v>0</v>
          </cell>
        </row>
        <row r="895">
          <cell r="R895">
            <v>0</v>
          </cell>
        </row>
        <row r="896">
          <cell r="R896">
            <v>0</v>
          </cell>
        </row>
        <row r="897">
          <cell r="R897">
            <v>0</v>
          </cell>
        </row>
        <row r="898">
          <cell r="R898">
            <v>0</v>
          </cell>
        </row>
        <row r="899">
          <cell r="R899">
            <v>0</v>
          </cell>
        </row>
        <row r="900">
          <cell r="R900">
            <v>0</v>
          </cell>
        </row>
        <row r="901">
          <cell r="R901">
            <v>0</v>
          </cell>
        </row>
        <row r="902">
          <cell r="R902">
            <v>0</v>
          </cell>
        </row>
        <row r="903">
          <cell r="R903">
            <v>0</v>
          </cell>
        </row>
        <row r="904">
          <cell r="R904">
            <v>0</v>
          </cell>
        </row>
        <row r="905">
          <cell r="R905">
            <v>0</v>
          </cell>
        </row>
        <row r="906">
          <cell r="R906">
            <v>0</v>
          </cell>
        </row>
        <row r="907">
          <cell r="R907">
            <v>0</v>
          </cell>
        </row>
        <row r="908">
          <cell r="R908">
            <v>0</v>
          </cell>
        </row>
        <row r="909">
          <cell r="R909">
            <v>0</v>
          </cell>
        </row>
        <row r="910">
          <cell r="R910">
            <v>0</v>
          </cell>
        </row>
        <row r="911">
          <cell r="R911">
            <v>0</v>
          </cell>
        </row>
        <row r="912">
          <cell r="R912">
            <v>0</v>
          </cell>
        </row>
        <row r="913">
          <cell r="R913">
            <v>0</v>
          </cell>
        </row>
        <row r="914">
          <cell r="R914">
            <v>0</v>
          </cell>
        </row>
        <row r="915">
          <cell r="R915">
            <v>0</v>
          </cell>
        </row>
        <row r="916">
          <cell r="R916">
            <v>0</v>
          </cell>
        </row>
        <row r="917">
          <cell r="R917">
            <v>0</v>
          </cell>
        </row>
        <row r="918">
          <cell r="R918">
            <v>0</v>
          </cell>
        </row>
        <row r="919">
          <cell r="R919">
            <v>0</v>
          </cell>
        </row>
        <row r="920">
          <cell r="R920">
            <v>0</v>
          </cell>
        </row>
        <row r="921">
          <cell r="R921">
            <v>0</v>
          </cell>
        </row>
        <row r="922">
          <cell r="R922">
            <v>0</v>
          </cell>
        </row>
        <row r="923">
          <cell r="R923">
            <v>0</v>
          </cell>
        </row>
        <row r="924">
          <cell r="R924">
            <v>0</v>
          </cell>
        </row>
        <row r="925">
          <cell r="R925">
            <v>0</v>
          </cell>
        </row>
        <row r="926">
          <cell r="R926">
            <v>0</v>
          </cell>
        </row>
        <row r="927">
          <cell r="R927">
            <v>0</v>
          </cell>
        </row>
        <row r="928">
          <cell r="R928">
            <v>0</v>
          </cell>
        </row>
        <row r="929">
          <cell r="R929">
            <v>0</v>
          </cell>
        </row>
        <row r="930">
          <cell r="R930">
            <v>0</v>
          </cell>
        </row>
        <row r="931">
          <cell r="R931">
            <v>0</v>
          </cell>
        </row>
        <row r="932">
          <cell r="R932">
            <v>0</v>
          </cell>
        </row>
        <row r="933">
          <cell r="R933">
            <v>0</v>
          </cell>
        </row>
        <row r="934">
          <cell r="R934">
            <v>0</v>
          </cell>
        </row>
        <row r="935">
          <cell r="R935">
            <v>0</v>
          </cell>
        </row>
        <row r="936">
          <cell r="R936">
            <v>0</v>
          </cell>
        </row>
        <row r="937">
          <cell r="R937">
            <v>0</v>
          </cell>
        </row>
        <row r="938">
          <cell r="R938">
            <v>0</v>
          </cell>
        </row>
        <row r="939">
          <cell r="R939">
            <v>0</v>
          </cell>
        </row>
        <row r="940">
          <cell r="R940">
            <v>0</v>
          </cell>
        </row>
        <row r="941">
          <cell r="R941">
            <v>0</v>
          </cell>
        </row>
        <row r="942">
          <cell r="R942">
            <v>0</v>
          </cell>
        </row>
        <row r="943">
          <cell r="R943">
            <v>0</v>
          </cell>
        </row>
        <row r="944">
          <cell r="R944">
            <v>0</v>
          </cell>
        </row>
        <row r="945">
          <cell r="R945">
            <v>0</v>
          </cell>
        </row>
        <row r="946">
          <cell r="R946">
            <v>0</v>
          </cell>
        </row>
        <row r="947">
          <cell r="R947">
            <v>0</v>
          </cell>
        </row>
        <row r="948">
          <cell r="R948">
            <v>0</v>
          </cell>
        </row>
        <row r="949">
          <cell r="R949">
            <v>0</v>
          </cell>
        </row>
        <row r="950">
          <cell r="R950">
            <v>0</v>
          </cell>
        </row>
        <row r="951">
          <cell r="R951">
            <v>0</v>
          </cell>
        </row>
        <row r="952">
          <cell r="R952">
            <v>0</v>
          </cell>
        </row>
        <row r="953">
          <cell r="R953">
            <v>0</v>
          </cell>
        </row>
        <row r="954">
          <cell r="R954">
            <v>0</v>
          </cell>
        </row>
        <row r="955">
          <cell r="R955">
            <v>0</v>
          </cell>
        </row>
        <row r="956">
          <cell r="R956">
            <v>0</v>
          </cell>
        </row>
        <row r="957">
          <cell r="R957">
            <v>0</v>
          </cell>
        </row>
        <row r="958">
          <cell r="R958">
            <v>0</v>
          </cell>
        </row>
        <row r="959">
          <cell r="R959">
            <v>0</v>
          </cell>
        </row>
        <row r="960">
          <cell r="R960">
            <v>0</v>
          </cell>
        </row>
        <row r="961">
          <cell r="R961">
            <v>0</v>
          </cell>
        </row>
        <row r="962">
          <cell r="R962">
            <v>0</v>
          </cell>
        </row>
        <row r="963">
          <cell r="R963">
            <v>0</v>
          </cell>
        </row>
        <row r="964">
          <cell r="R964">
            <v>0</v>
          </cell>
        </row>
        <row r="965">
          <cell r="R965">
            <v>0</v>
          </cell>
        </row>
        <row r="966">
          <cell r="R966">
            <v>0</v>
          </cell>
        </row>
        <row r="967">
          <cell r="R967">
            <v>0</v>
          </cell>
        </row>
        <row r="968">
          <cell r="R968">
            <v>0</v>
          </cell>
        </row>
        <row r="969">
          <cell r="R969">
            <v>0</v>
          </cell>
        </row>
        <row r="970">
          <cell r="R970">
            <v>0</v>
          </cell>
        </row>
        <row r="971">
          <cell r="R971">
            <v>0</v>
          </cell>
        </row>
        <row r="972">
          <cell r="R972">
            <v>0</v>
          </cell>
        </row>
        <row r="973">
          <cell r="R973">
            <v>0</v>
          </cell>
        </row>
        <row r="974">
          <cell r="R974">
            <v>0</v>
          </cell>
        </row>
        <row r="975">
          <cell r="R975">
            <v>0</v>
          </cell>
        </row>
        <row r="976">
          <cell r="R976">
            <v>0</v>
          </cell>
        </row>
        <row r="977">
          <cell r="R977">
            <v>0</v>
          </cell>
        </row>
        <row r="978">
          <cell r="R978">
            <v>0</v>
          </cell>
        </row>
        <row r="979">
          <cell r="R979">
            <v>0</v>
          </cell>
        </row>
        <row r="980">
          <cell r="R980">
            <v>0</v>
          </cell>
        </row>
        <row r="981">
          <cell r="R981">
            <v>0</v>
          </cell>
        </row>
        <row r="982">
          <cell r="R982">
            <v>0</v>
          </cell>
        </row>
        <row r="983">
          <cell r="R983">
            <v>0</v>
          </cell>
        </row>
        <row r="984">
          <cell r="R984">
            <v>0</v>
          </cell>
        </row>
        <row r="985">
          <cell r="R985">
            <v>0</v>
          </cell>
        </row>
        <row r="986">
          <cell r="R986">
            <v>0</v>
          </cell>
        </row>
        <row r="987">
          <cell r="R987">
            <v>0</v>
          </cell>
        </row>
        <row r="988">
          <cell r="R988">
            <v>0</v>
          </cell>
        </row>
        <row r="989">
          <cell r="R989">
            <v>0</v>
          </cell>
        </row>
        <row r="990">
          <cell r="R990">
            <v>0</v>
          </cell>
        </row>
        <row r="991">
          <cell r="R991">
            <v>0</v>
          </cell>
        </row>
        <row r="992">
          <cell r="R992">
            <v>0</v>
          </cell>
        </row>
        <row r="993">
          <cell r="R993">
            <v>0</v>
          </cell>
        </row>
        <row r="994">
          <cell r="R994">
            <v>0</v>
          </cell>
        </row>
        <row r="995">
          <cell r="R995">
            <v>0</v>
          </cell>
        </row>
        <row r="996">
          <cell r="R996">
            <v>0</v>
          </cell>
        </row>
        <row r="997">
          <cell r="R997">
            <v>0</v>
          </cell>
        </row>
        <row r="998">
          <cell r="R998">
            <v>0</v>
          </cell>
        </row>
        <row r="999">
          <cell r="R999">
            <v>0</v>
          </cell>
        </row>
        <row r="1000">
          <cell r="R1000">
            <v>0</v>
          </cell>
        </row>
        <row r="1001">
          <cell r="R1001">
            <v>0</v>
          </cell>
        </row>
        <row r="1002">
          <cell r="R1002">
            <v>0</v>
          </cell>
        </row>
        <row r="1003">
          <cell r="R1003">
            <v>0</v>
          </cell>
        </row>
        <row r="1004">
          <cell r="R1004">
            <v>0</v>
          </cell>
        </row>
        <row r="1005">
          <cell r="R1005">
            <v>0</v>
          </cell>
        </row>
        <row r="1006">
          <cell r="R1006">
            <v>0</v>
          </cell>
        </row>
        <row r="1007">
          <cell r="R1007">
            <v>0</v>
          </cell>
        </row>
        <row r="1008">
          <cell r="R1008">
            <v>0</v>
          </cell>
        </row>
        <row r="1009">
          <cell r="R1009">
            <v>0</v>
          </cell>
        </row>
        <row r="1010">
          <cell r="R1010">
            <v>0</v>
          </cell>
        </row>
      </sheetData>
      <sheetData sheetId="5" refreshError="1">
        <row r="3">
          <cell r="JD3" t="str">
            <v>Paludisme</v>
          </cell>
        </row>
        <row r="4">
          <cell r="F4" t="str">
            <v>Oui</v>
          </cell>
          <cell r="I4">
            <v>0</v>
          </cell>
          <cell r="AW4">
            <v>45201</v>
          </cell>
          <cell r="AX4" t="str">
            <v>Oui</v>
          </cell>
          <cell r="BS4" t="str">
            <v>Oui, beaucoup (plus de la moitié)</v>
          </cell>
          <cell r="CV4">
            <v>1</v>
          </cell>
          <cell r="CW4">
            <v>1</v>
          </cell>
          <cell r="CX4">
            <v>0</v>
          </cell>
          <cell r="CY4">
            <v>0</v>
          </cell>
          <cell r="CZ4">
            <v>1</v>
          </cell>
          <cell r="DA4">
            <v>0</v>
          </cell>
          <cell r="DB4">
            <v>0</v>
          </cell>
          <cell r="DC4">
            <v>0</v>
          </cell>
          <cell r="DD4">
            <v>0</v>
          </cell>
          <cell r="DF4">
            <v>0</v>
          </cell>
          <cell r="DG4">
            <v>0</v>
          </cell>
          <cell r="DH4">
            <v>0</v>
          </cell>
          <cell r="DI4">
            <v>0</v>
          </cell>
          <cell r="DJ4">
            <v>0</v>
          </cell>
          <cell r="DL4" t="str">
            <v>Oui , quelques-un(e)s (moins de la moitié)</v>
          </cell>
          <cell r="DM4" t="str">
            <v>Aucun(e)</v>
          </cell>
          <cell r="DO4" t="str">
            <v>Non</v>
          </cell>
          <cell r="DP4" t="str">
            <v>Non</v>
          </cell>
          <cell r="DR4" t="str">
            <v>La faim est la pire qu’elle puisse être, partout dans la localité, et causant de nombreux décès</v>
          </cell>
          <cell r="DV4">
            <v>0</v>
          </cell>
          <cell r="DW4">
            <v>1</v>
          </cell>
          <cell r="DX4">
            <v>1</v>
          </cell>
          <cell r="DY4">
            <v>0</v>
          </cell>
          <cell r="DZ4">
            <v>0</v>
          </cell>
          <cell r="EA4">
            <v>0</v>
          </cell>
          <cell r="EC4">
            <v>0</v>
          </cell>
          <cell r="ED4">
            <v>0</v>
          </cell>
          <cell r="EE4" t="str">
            <v>Beaucoup (plus de la moitié des ménages)</v>
          </cell>
          <cell r="EF4" t="str">
            <v>Oui , quelques-un(e)s (moins de la moitié)</v>
          </cell>
          <cell r="EI4">
            <v>0</v>
          </cell>
          <cell r="EJ4">
            <v>0</v>
          </cell>
          <cell r="EK4">
            <v>0</v>
          </cell>
          <cell r="EL4">
            <v>0</v>
          </cell>
          <cell r="EM4">
            <v>3</v>
          </cell>
          <cell r="EN4">
            <v>4</v>
          </cell>
          <cell r="EO4">
            <v>0</v>
          </cell>
          <cell r="EP4">
            <v>0</v>
          </cell>
          <cell r="EQ4">
            <v>0</v>
          </cell>
          <cell r="ER4">
            <v>0</v>
          </cell>
          <cell r="ES4">
            <v>3</v>
          </cell>
          <cell r="ET4" t="str">
            <v>Oui, beaucoup (plus de la moitié)</v>
          </cell>
          <cell r="EV4">
            <v>0</v>
          </cell>
          <cell r="EW4">
            <v>0</v>
          </cell>
          <cell r="EX4">
            <v>0</v>
          </cell>
          <cell r="EY4">
            <v>0</v>
          </cell>
          <cell r="EZ4">
            <v>0</v>
          </cell>
          <cell r="FA4">
            <v>0</v>
          </cell>
          <cell r="FB4">
            <v>0</v>
          </cell>
          <cell r="FC4">
            <v>0</v>
          </cell>
          <cell r="FD4">
            <v>1</v>
          </cell>
          <cell r="FE4">
            <v>0</v>
          </cell>
          <cell r="FF4">
            <v>0</v>
          </cell>
          <cell r="FG4">
            <v>0</v>
          </cell>
          <cell r="FJ4" t="str">
            <v>Aucun(e)</v>
          </cell>
          <cell r="FL4" t="str">
            <v>Aucun(e)</v>
          </cell>
          <cell r="GD4">
            <v>0</v>
          </cell>
          <cell r="GE4">
            <v>1</v>
          </cell>
          <cell r="GF4">
            <v>1</v>
          </cell>
          <cell r="GG4">
            <v>0</v>
          </cell>
          <cell r="GH4">
            <v>1</v>
          </cell>
          <cell r="GI4">
            <v>0</v>
          </cell>
          <cell r="GL4" t="str">
            <v>Structure de santé (centre, clinique, hôpital, etc.)</v>
          </cell>
          <cell r="GN4" t="str">
            <v>Centre de sante/d'accueil</v>
          </cell>
          <cell r="GQ4">
            <v>0</v>
          </cell>
          <cell r="GR4">
            <v>0</v>
          </cell>
          <cell r="GS4">
            <v>0</v>
          </cell>
          <cell r="GT4">
            <v>1</v>
          </cell>
          <cell r="GU4">
            <v>1</v>
          </cell>
          <cell r="GV4">
            <v>0</v>
          </cell>
          <cell r="GW4">
            <v>0</v>
          </cell>
          <cell r="GX4">
            <v>0</v>
          </cell>
          <cell r="GY4">
            <v>0</v>
          </cell>
          <cell r="GZ4">
            <v>0</v>
          </cell>
          <cell r="HA4">
            <v>0</v>
          </cell>
          <cell r="HB4">
            <v>0</v>
          </cell>
          <cell r="HE4" t="str">
            <v>Non</v>
          </cell>
          <cell r="KC4">
            <v>0</v>
          </cell>
          <cell r="KD4">
            <v>0</v>
          </cell>
          <cell r="KE4">
            <v>0</v>
          </cell>
          <cell r="KF4">
            <v>0</v>
          </cell>
          <cell r="KG4">
            <v>1</v>
          </cell>
          <cell r="KH4">
            <v>0</v>
          </cell>
          <cell r="KI4">
            <v>0</v>
          </cell>
          <cell r="KJ4">
            <v>1</v>
          </cell>
          <cell r="KK4">
            <v>0</v>
          </cell>
          <cell r="KL4">
            <v>0</v>
          </cell>
          <cell r="KM4">
            <v>0</v>
          </cell>
          <cell r="KN4">
            <v>0</v>
          </cell>
          <cell r="KO4">
            <v>0</v>
          </cell>
          <cell r="KP4">
            <v>0</v>
          </cell>
          <cell r="KQ4">
            <v>0</v>
          </cell>
          <cell r="KR4">
            <v>0</v>
          </cell>
          <cell r="KS4">
            <v>0</v>
          </cell>
          <cell r="KT4">
            <v>0</v>
          </cell>
          <cell r="KU4">
            <v>0</v>
          </cell>
          <cell r="KV4">
            <v>0</v>
          </cell>
          <cell r="KY4">
            <v>0</v>
          </cell>
          <cell r="KZ4">
            <v>0</v>
          </cell>
          <cell r="LA4">
            <v>0</v>
          </cell>
          <cell r="LB4">
            <v>0</v>
          </cell>
          <cell r="LC4">
            <v>1</v>
          </cell>
          <cell r="LD4">
            <v>0</v>
          </cell>
          <cell r="LE4">
            <v>0</v>
          </cell>
          <cell r="LF4">
            <v>1</v>
          </cell>
          <cell r="LG4">
            <v>1</v>
          </cell>
          <cell r="LH4">
            <v>0</v>
          </cell>
          <cell r="LI4">
            <v>0</v>
          </cell>
          <cell r="LJ4">
            <v>0</v>
          </cell>
          <cell r="LK4">
            <v>0</v>
          </cell>
          <cell r="LL4">
            <v>0</v>
          </cell>
          <cell r="LM4">
            <v>0</v>
          </cell>
          <cell r="LN4">
            <v>0</v>
          </cell>
          <cell r="LO4">
            <v>0</v>
          </cell>
          <cell r="LP4">
            <v>0</v>
          </cell>
          <cell r="LQ4">
            <v>0</v>
          </cell>
          <cell r="LR4">
            <v>0</v>
          </cell>
          <cell r="LU4">
            <v>0</v>
          </cell>
          <cell r="LV4">
            <v>0</v>
          </cell>
          <cell r="LW4">
            <v>0</v>
          </cell>
          <cell r="LX4">
            <v>0</v>
          </cell>
          <cell r="LY4">
            <v>1</v>
          </cell>
          <cell r="LZ4">
            <v>0</v>
          </cell>
          <cell r="MA4">
            <v>0</v>
          </cell>
          <cell r="MB4">
            <v>0</v>
          </cell>
          <cell r="MC4">
            <v>0</v>
          </cell>
          <cell r="MD4">
            <v>0</v>
          </cell>
          <cell r="ME4">
            <v>0</v>
          </cell>
          <cell r="MF4">
            <v>0</v>
          </cell>
          <cell r="MG4">
            <v>0</v>
          </cell>
          <cell r="MH4">
            <v>0</v>
          </cell>
          <cell r="MI4">
            <v>0</v>
          </cell>
          <cell r="MJ4">
            <v>0</v>
          </cell>
          <cell r="MK4">
            <v>0</v>
          </cell>
          <cell r="ML4">
            <v>0</v>
          </cell>
          <cell r="MM4">
            <v>0</v>
          </cell>
          <cell r="MN4">
            <v>0</v>
          </cell>
          <cell r="MQ4">
            <v>0</v>
          </cell>
          <cell r="MR4">
            <v>0</v>
          </cell>
          <cell r="MS4">
            <v>0</v>
          </cell>
          <cell r="MT4">
            <v>0</v>
          </cell>
          <cell r="MU4">
            <v>0</v>
          </cell>
          <cell r="MV4">
            <v>0</v>
          </cell>
          <cell r="MW4">
            <v>0</v>
          </cell>
          <cell r="MX4">
            <v>0</v>
          </cell>
          <cell r="MY4">
            <v>0</v>
          </cell>
          <cell r="MZ4">
            <v>0</v>
          </cell>
          <cell r="NA4">
            <v>0</v>
          </cell>
          <cell r="NB4">
            <v>0</v>
          </cell>
          <cell r="NC4">
            <v>0</v>
          </cell>
          <cell r="ND4">
            <v>0</v>
          </cell>
          <cell r="NE4">
            <v>0</v>
          </cell>
          <cell r="NF4">
            <v>0</v>
          </cell>
          <cell r="NG4">
            <v>1</v>
          </cell>
          <cell r="NH4">
            <v>0</v>
          </cell>
          <cell r="NI4">
            <v>0</v>
          </cell>
          <cell r="NJ4">
            <v>0</v>
          </cell>
          <cell r="NL4" t="str">
            <v>Non</v>
          </cell>
          <cell r="NP4">
            <v>0</v>
          </cell>
          <cell r="NR4" t="str">
            <v>Communauté hôte prête à assister pour un temps limité</v>
          </cell>
          <cell r="NT4" t="str">
            <v>Non</v>
          </cell>
          <cell r="NW4">
            <v>1</v>
          </cell>
          <cell r="NX4">
            <v>0</v>
          </cell>
          <cell r="NY4">
            <v>0</v>
          </cell>
          <cell r="NZ4">
            <v>0</v>
          </cell>
          <cell r="OA4">
            <v>0</v>
          </cell>
          <cell r="OB4">
            <v>0</v>
          </cell>
          <cell r="OC4">
            <v>0</v>
          </cell>
          <cell r="OD4">
            <v>0</v>
          </cell>
          <cell r="OE4">
            <v>0</v>
          </cell>
          <cell r="OF4">
            <v>0</v>
          </cell>
          <cell r="OG4">
            <v>0</v>
          </cell>
          <cell r="OH4">
            <v>0</v>
          </cell>
          <cell r="OI4">
            <v>0</v>
          </cell>
          <cell r="OJ4">
            <v>0</v>
          </cell>
          <cell r="OK4">
            <v>0</v>
          </cell>
          <cell r="OL4">
            <v>0</v>
          </cell>
          <cell r="OM4">
            <v>0</v>
          </cell>
          <cell r="ON4">
            <v>0</v>
          </cell>
          <cell r="OO4">
            <v>0</v>
          </cell>
          <cell r="OP4">
            <v>0</v>
          </cell>
          <cell r="OQ4">
            <v>0</v>
          </cell>
          <cell r="OR4">
            <v>0</v>
          </cell>
          <cell r="OS4">
            <v>0</v>
          </cell>
          <cell r="OT4">
            <v>0</v>
          </cell>
          <cell r="OW4" t="str">
            <v>Non</v>
          </cell>
          <cell r="OZ4" t="str">
            <v>Oui</v>
          </cell>
          <cell r="PA4" t="str">
            <v>Oui, quelques-uns (moins de la moitié d'entre eux)</v>
          </cell>
          <cell r="PB4" t="str">
            <v>Elles ne peuvent pas payer le matériel scolaire</v>
          </cell>
          <cell r="PD4" t="str">
            <v>Ils ne peuvent pas payer le matériel scolaire</v>
          </cell>
          <cell r="PG4" t="str">
            <v>Ecoles existantes</v>
          </cell>
          <cell r="PX4">
            <v>0</v>
          </cell>
          <cell r="PY4">
            <v>1</v>
          </cell>
          <cell r="PZ4">
            <v>0</v>
          </cell>
          <cell r="QA4">
            <v>0</v>
          </cell>
          <cell r="QB4">
            <v>1</v>
          </cell>
          <cell r="QC4">
            <v>1</v>
          </cell>
          <cell r="QD4">
            <v>0</v>
          </cell>
          <cell r="QE4">
            <v>0</v>
          </cell>
          <cell r="QF4">
            <v>0</v>
          </cell>
          <cell r="QG4">
            <v>0</v>
          </cell>
          <cell r="QH4">
            <v>0</v>
          </cell>
          <cell r="QI4">
            <v>0</v>
          </cell>
          <cell r="QJ4">
            <v>0</v>
          </cell>
          <cell r="QK4">
            <v>0</v>
          </cell>
          <cell r="QL4">
            <v>0</v>
          </cell>
          <cell r="QM4">
            <v>0</v>
          </cell>
          <cell r="QO4" t="str">
            <v>Non</v>
          </cell>
          <cell r="RT4">
            <v>1</v>
          </cell>
          <cell r="RU4">
            <v>1</v>
          </cell>
          <cell r="RV4">
            <v>1</v>
          </cell>
          <cell r="RW4">
            <v>1</v>
          </cell>
          <cell r="RX4">
            <v>1</v>
          </cell>
          <cell r="RY4">
            <v>1</v>
          </cell>
        </row>
        <row r="5">
          <cell r="F5" t="str">
            <v>Oui</v>
          </cell>
          <cell r="I5">
            <v>0</v>
          </cell>
          <cell r="AW5">
            <v>45201</v>
          </cell>
          <cell r="AX5" t="str">
            <v>Oui</v>
          </cell>
          <cell r="BS5" t="str">
            <v>Oui, beaucoup (plus de la moitié)</v>
          </cell>
          <cell r="CV5">
            <v>1</v>
          </cell>
          <cell r="CW5">
            <v>1</v>
          </cell>
          <cell r="CX5">
            <v>0</v>
          </cell>
          <cell r="CY5">
            <v>0</v>
          </cell>
          <cell r="CZ5">
            <v>0</v>
          </cell>
          <cell r="DA5">
            <v>0</v>
          </cell>
          <cell r="DB5">
            <v>0</v>
          </cell>
          <cell r="DC5">
            <v>0</v>
          </cell>
          <cell r="DD5">
            <v>0</v>
          </cell>
          <cell r="DF5">
            <v>0</v>
          </cell>
          <cell r="DG5">
            <v>0</v>
          </cell>
          <cell r="DH5">
            <v>0</v>
          </cell>
          <cell r="DI5">
            <v>0</v>
          </cell>
          <cell r="DJ5">
            <v>0</v>
          </cell>
          <cell r="DL5" t="str">
            <v>Oui , quelques-un(e)s (moins de la moitié)</v>
          </cell>
          <cell r="DM5" t="str">
            <v>Oui , quelques-un(e)s (moins de la moitié)</v>
          </cell>
          <cell r="DO5" t="str">
            <v>Non</v>
          </cell>
          <cell r="DP5" t="str">
            <v>Non</v>
          </cell>
          <cell r="DR5" t="str">
            <v>La faim est importante, les options sont limitées pour faire face à l’accès réduit à la nourriture</v>
          </cell>
          <cell r="DV5">
            <v>0</v>
          </cell>
          <cell r="DW5">
            <v>1</v>
          </cell>
          <cell r="DX5">
            <v>1</v>
          </cell>
          <cell r="DY5">
            <v>0</v>
          </cell>
          <cell r="DZ5">
            <v>0</v>
          </cell>
          <cell r="EA5">
            <v>0</v>
          </cell>
          <cell r="EC5">
            <v>0</v>
          </cell>
          <cell r="ED5">
            <v>0</v>
          </cell>
          <cell r="EE5" t="str">
            <v>Beaucoup (plus de la moitié des ménages)</v>
          </cell>
          <cell r="EF5" t="str">
            <v>Aucun(e)</v>
          </cell>
          <cell r="EI5">
            <v>0</v>
          </cell>
          <cell r="EJ5">
            <v>0</v>
          </cell>
          <cell r="EK5">
            <v>0</v>
          </cell>
          <cell r="EL5">
            <v>0</v>
          </cell>
          <cell r="EM5">
            <v>0</v>
          </cell>
          <cell r="EN5">
            <v>2</v>
          </cell>
          <cell r="EO5">
            <v>0</v>
          </cell>
          <cell r="EP5">
            <v>0</v>
          </cell>
          <cell r="EQ5">
            <v>0</v>
          </cell>
          <cell r="ER5">
            <v>0</v>
          </cell>
          <cell r="ES5">
            <v>2</v>
          </cell>
          <cell r="ET5" t="str">
            <v>Oui, beaucoup (plus de la moitié)</v>
          </cell>
          <cell r="EV5">
            <v>0</v>
          </cell>
          <cell r="EW5">
            <v>0</v>
          </cell>
          <cell r="EX5">
            <v>0</v>
          </cell>
          <cell r="EY5">
            <v>0</v>
          </cell>
          <cell r="EZ5">
            <v>0</v>
          </cell>
          <cell r="FA5">
            <v>0</v>
          </cell>
          <cell r="FB5">
            <v>0</v>
          </cell>
          <cell r="FC5">
            <v>0</v>
          </cell>
          <cell r="FD5">
            <v>1</v>
          </cell>
          <cell r="FE5">
            <v>1</v>
          </cell>
          <cell r="FF5">
            <v>0</v>
          </cell>
          <cell r="FG5">
            <v>0</v>
          </cell>
          <cell r="FJ5" t="str">
            <v>Aucun(e)</v>
          </cell>
          <cell r="FL5" t="str">
            <v>Oui, beaucoup (plus de la moitié)</v>
          </cell>
          <cell r="GD5">
            <v>1</v>
          </cell>
          <cell r="GE5">
            <v>1</v>
          </cell>
          <cell r="GF5">
            <v>1</v>
          </cell>
          <cell r="GG5">
            <v>0</v>
          </cell>
          <cell r="GH5">
            <v>0</v>
          </cell>
          <cell r="GI5">
            <v>0</v>
          </cell>
          <cell r="GL5" t="str">
            <v>Structure de santé (centre, clinique, hôpital, etc.)</v>
          </cell>
          <cell r="GN5" t="str">
            <v>Centre de sante/d'accueil</v>
          </cell>
          <cell r="GQ5">
            <v>0</v>
          </cell>
          <cell r="GR5">
            <v>0</v>
          </cell>
          <cell r="GS5">
            <v>0</v>
          </cell>
          <cell r="GT5">
            <v>1</v>
          </cell>
          <cell r="GU5">
            <v>1</v>
          </cell>
          <cell r="GV5">
            <v>1</v>
          </cell>
          <cell r="GW5">
            <v>0</v>
          </cell>
          <cell r="GX5">
            <v>0</v>
          </cell>
          <cell r="GY5">
            <v>0</v>
          </cell>
          <cell r="GZ5">
            <v>0</v>
          </cell>
          <cell r="HA5">
            <v>0</v>
          </cell>
          <cell r="HB5">
            <v>0</v>
          </cell>
          <cell r="HE5" t="str">
            <v>Non</v>
          </cell>
          <cell r="KC5">
            <v>0</v>
          </cell>
          <cell r="KD5">
            <v>0</v>
          </cell>
          <cell r="KE5">
            <v>0</v>
          </cell>
          <cell r="KF5">
            <v>0</v>
          </cell>
          <cell r="KG5">
            <v>0</v>
          </cell>
          <cell r="KH5">
            <v>0</v>
          </cell>
          <cell r="KI5">
            <v>0</v>
          </cell>
          <cell r="KJ5">
            <v>0</v>
          </cell>
          <cell r="KK5">
            <v>0</v>
          </cell>
          <cell r="KL5">
            <v>0</v>
          </cell>
          <cell r="KM5">
            <v>0</v>
          </cell>
          <cell r="KN5">
            <v>0</v>
          </cell>
          <cell r="KO5">
            <v>1</v>
          </cell>
          <cell r="KP5">
            <v>0</v>
          </cell>
          <cell r="KQ5">
            <v>0</v>
          </cell>
          <cell r="KR5">
            <v>0</v>
          </cell>
          <cell r="KS5">
            <v>1</v>
          </cell>
          <cell r="KT5">
            <v>0</v>
          </cell>
          <cell r="KU5">
            <v>0</v>
          </cell>
          <cell r="KV5">
            <v>0</v>
          </cell>
          <cell r="KY5">
            <v>1</v>
          </cell>
          <cell r="KZ5">
            <v>0</v>
          </cell>
          <cell r="LA5">
            <v>0</v>
          </cell>
          <cell r="LB5">
            <v>0</v>
          </cell>
          <cell r="LC5">
            <v>0</v>
          </cell>
          <cell r="LD5">
            <v>0</v>
          </cell>
          <cell r="LE5">
            <v>0</v>
          </cell>
          <cell r="LF5">
            <v>0</v>
          </cell>
          <cell r="LG5">
            <v>0</v>
          </cell>
          <cell r="LH5">
            <v>0</v>
          </cell>
          <cell r="LI5">
            <v>0</v>
          </cell>
          <cell r="LJ5">
            <v>0</v>
          </cell>
          <cell r="LK5">
            <v>0</v>
          </cell>
          <cell r="LL5">
            <v>0</v>
          </cell>
          <cell r="LM5">
            <v>0</v>
          </cell>
          <cell r="LN5">
            <v>0</v>
          </cell>
          <cell r="LO5">
            <v>0</v>
          </cell>
          <cell r="LP5">
            <v>0</v>
          </cell>
          <cell r="LQ5">
            <v>0</v>
          </cell>
          <cell r="LR5">
            <v>0</v>
          </cell>
          <cell r="LU5">
            <v>1</v>
          </cell>
          <cell r="LV5">
            <v>0</v>
          </cell>
          <cell r="LW5">
            <v>0</v>
          </cell>
          <cell r="LX5">
            <v>0</v>
          </cell>
          <cell r="LY5">
            <v>0</v>
          </cell>
          <cell r="LZ5">
            <v>0</v>
          </cell>
          <cell r="MA5">
            <v>0</v>
          </cell>
          <cell r="MB5">
            <v>0</v>
          </cell>
          <cell r="MC5">
            <v>0</v>
          </cell>
          <cell r="MD5">
            <v>0</v>
          </cell>
          <cell r="ME5">
            <v>0</v>
          </cell>
          <cell r="MF5">
            <v>0</v>
          </cell>
          <cell r="MG5">
            <v>0</v>
          </cell>
          <cell r="MH5">
            <v>0</v>
          </cell>
          <cell r="MI5">
            <v>0</v>
          </cell>
          <cell r="MJ5">
            <v>0</v>
          </cell>
          <cell r="MK5">
            <v>0</v>
          </cell>
          <cell r="ML5">
            <v>0</v>
          </cell>
          <cell r="MM5">
            <v>0</v>
          </cell>
          <cell r="MN5">
            <v>0</v>
          </cell>
          <cell r="MQ5">
            <v>1</v>
          </cell>
          <cell r="MR5">
            <v>0</v>
          </cell>
          <cell r="MS5">
            <v>0</v>
          </cell>
          <cell r="MT5">
            <v>0</v>
          </cell>
          <cell r="MU5">
            <v>0</v>
          </cell>
          <cell r="MV5">
            <v>0</v>
          </cell>
          <cell r="MW5">
            <v>0</v>
          </cell>
          <cell r="MX5">
            <v>0</v>
          </cell>
          <cell r="MY5">
            <v>0</v>
          </cell>
          <cell r="MZ5">
            <v>0</v>
          </cell>
          <cell r="NA5">
            <v>0</v>
          </cell>
          <cell r="NB5">
            <v>0</v>
          </cell>
          <cell r="NC5">
            <v>0</v>
          </cell>
          <cell r="ND5">
            <v>0</v>
          </cell>
          <cell r="NE5">
            <v>0</v>
          </cell>
          <cell r="NF5">
            <v>0</v>
          </cell>
          <cell r="NG5">
            <v>0</v>
          </cell>
          <cell r="NH5">
            <v>0</v>
          </cell>
          <cell r="NI5">
            <v>0</v>
          </cell>
          <cell r="NJ5">
            <v>0</v>
          </cell>
          <cell r="NL5" t="str">
            <v>Non</v>
          </cell>
          <cell r="NP5">
            <v>0</v>
          </cell>
          <cell r="NR5" t="str">
            <v>Communauté hôte prête à assister pour un temps limité</v>
          </cell>
          <cell r="NT5" t="str">
            <v>Oui</v>
          </cell>
          <cell r="NW5">
            <v>1</v>
          </cell>
          <cell r="NX5">
            <v>0</v>
          </cell>
          <cell r="NY5">
            <v>0</v>
          </cell>
          <cell r="NZ5">
            <v>0</v>
          </cell>
          <cell r="OA5">
            <v>0</v>
          </cell>
          <cell r="OB5">
            <v>0</v>
          </cell>
          <cell r="OC5">
            <v>0</v>
          </cell>
          <cell r="OD5">
            <v>0</v>
          </cell>
          <cell r="OE5">
            <v>0</v>
          </cell>
          <cell r="OF5">
            <v>0</v>
          </cell>
          <cell r="OG5">
            <v>0</v>
          </cell>
          <cell r="OH5">
            <v>0</v>
          </cell>
          <cell r="OI5">
            <v>0</v>
          </cell>
          <cell r="OJ5">
            <v>0</v>
          </cell>
          <cell r="OK5">
            <v>0</v>
          </cell>
          <cell r="OL5">
            <v>0</v>
          </cell>
          <cell r="OM5">
            <v>0</v>
          </cell>
          <cell r="ON5">
            <v>0</v>
          </cell>
          <cell r="OO5">
            <v>0</v>
          </cell>
          <cell r="OP5">
            <v>0</v>
          </cell>
          <cell r="OQ5">
            <v>0</v>
          </cell>
          <cell r="OR5">
            <v>0</v>
          </cell>
          <cell r="OS5">
            <v>0</v>
          </cell>
          <cell r="OT5">
            <v>0</v>
          </cell>
          <cell r="OW5" t="str">
            <v>Non</v>
          </cell>
          <cell r="OZ5" t="str">
            <v>Oui</v>
          </cell>
          <cell r="PA5" t="str">
            <v>Oui, beaucoup (plus de la moitié des enfants de 6 à 11 ans)</v>
          </cell>
          <cell r="PB5" t="str">
            <v>Elles ne peuvent pas payer le matériel scolaire</v>
          </cell>
          <cell r="PD5" t="str">
            <v>Ils ne peuvent pas payer le matériel scolaire</v>
          </cell>
          <cell r="PG5" t="str">
            <v>Ecoles existantes</v>
          </cell>
          <cell r="PX5">
            <v>0</v>
          </cell>
          <cell r="PY5">
            <v>1</v>
          </cell>
          <cell r="PZ5">
            <v>0</v>
          </cell>
          <cell r="QA5">
            <v>0</v>
          </cell>
          <cell r="QB5">
            <v>0</v>
          </cell>
          <cell r="QC5">
            <v>1</v>
          </cell>
          <cell r="QD5">
            <v>0</v>
          </cell>
          <cell r="QE5">
            <v>1</v>
          </cell>
          <cell r="QF5">
            <v>0</v>
          </cell>
          <cell r="QG5">
            <v>0</v>
          </cell>
          <cell r="QH5">
            <v>0</v>
          </cell>
          <cell r="QI5">
            <v>0</v>
          </cell>
          <cell r="QJ5">
            <v>0</v>
          </cell>
          <cell r="QK5">
            <v>0</v>
          </cell>
          <cell r="QL5">
            <v>0</v>
          </cell>
          <cell r="QM5">
            <v>0</v>
          </cell>
          <cell r="QO5" t="str">
            <v>Non</v>
          </cell>
          <cell r="RT5">
            <v>1</v>
          </cell>
          <cell r="RU5">
            <v>1</v>
          </cell>
          <cell r="RV5">
            <v>1</v>
          </cell>
          <cell r="RW5">
            <v>1</v>
          </cell>
          <cell r="RX5">
            <v>1</v>
          </cell>
          <cell r="RY5">
            <v>1</v>
          </cell>
        </row>
        <row r="6">
          <cell r="F6" t="str">
            <v>Oui</v>
          </cell>
          <cell r="I6">
            <v>0</v>
          </cell>
          <cell r="AW6">
            <v>45108</v>
          </cell>
          <cell r="AX6" t="str">
            <v>Oui</v>
          </cell>
          <cell r="BS6" t="str">
            <v>Oui, beaucoup (plus de la moitié)</v>
          </cell>
          <cell r="CV6">
            <v>1</v>
          </cell>
          <cell r="CW6">
            <v>1</v>
          </cell>
          <cell r="CX6">
            <v>0</v>
          </cell>
          <cell r="CY6">
            <v>0</v>
          </cell>
          <cell r="CZ6">
            <v>0</v>
          </cell>
          <cell r="DA6">
            <v>0</v>
          </cell>
          <cell r="DB6">
            <v>0</v>
          </cell>
          <cell r="DC6">
            <v>0</v>
          </cell>
          <cell r="DD6">
            <v>0</v>
          </cell>
          <cell r="DF6">
            <v>0</v>
          </cell>
          <cell r="DG6">
            <v>0</v>
          </cell>
          <cell r="DH6">
            <v>0</v>
          </cell>
          <cell r="DI6">
            <v>0</v>
          </cell>
          <cell r="DJ6">
            <v>0</v>
          </cell>
          <cell r="DL6" t="str">
            <v>Oui , quelques-un(e)s (moins de la moitié)</v>
          </cell>
          <cell r="DM6" t="str">
            <v>Aucun(e)</v>
          </cell>
          <cell r="DO6" t="str">
            <v>Non</v>
          </cell>
          <cell r="DP6" t="str">
            <v>Non</v>
          </cell>
          <cell r="DR6" t="str">
            <v>La faim est limitée, des stratégies sont disponibles pour faire face à l’accès réduit à la nourriture</v>
          </cell>
          <cell r="DV6">
            <v>1</v>
          </cell>
          <cell r="DW6">
            <v>1</v>
          </cell>
          <cell r="DX6">
            <v>1</v>
          </cell>
          <cell r="DY6">
            <v>1</v>
          </cell>
          <cell r="DZ6">
            <v>0</v>
          </cell>
          <cell r="EA6">
            <v>0</v>
          </cell>
          <cell r="EC6">
            <v>0</v>
          </cell>
          <cell r="ED6">
            <v>0</v>
          </cell>
          <cell r="EE6" t="str">
            <v>Quelques-uns (moins de la moitié des ménages)</v>
          </cell>
          <cell r="EF6" t="str">
            <v>Oui , quelques-un(e)s (moins de la moitié)</v>
          </cell>
          <cell r="EI6">
            <v>0</v>
          </cell>
          <cell r="EJ6">
            <v>0</v>
          </cell>
          <cell r="EK6">
            <v>0</v>
          </cell>
          <cell r="EL6">
            <v>0</v>
          </cell>
          <cell r="EM6">
            <v>4</v>
          </cell>
          <cell r="EN6">
            <v>10</v>
          </cell>
          <cell r="EO6">
            <v>0</v>
          </cell>
          <cell r="EP6">
            <v>0</v>
          </cell>
          <cell r="EQ6">
            <v>0</v>
          </cell>
          <cell r="ER6">
            <v>0</v>
          </cell>
          <cell r="ES6">
            <v>0</v>
          </cell>
          <cell r="ET6" t="str">
            <v>Aucun, tous les ménages ont assez d'eau</v>
          </cell>
          <cell r="EV6">
            <v>0</v>
          </cell>
          <cell r="EW6">
            <v>1</v>
          </cell>
          <cell r="EX6">
            <v>0</v>
          </cell>
          <cell r="EY6">
            <v>0</v>
          </cell>
          <cell r="EZ6">
            <v>0</v>
          </cell>
          <cell r="FA6">
            <v>0</v>
          </cell>
          <cell r="FB6">
            <v>0</v>
          </cell>
          <cell r="FC6">
            <v>0</v>
          </cell>
          <cell r="FD6">
            <v>1</v>
          </cell>
          <cell r="FE6">
            <v>1</v>
          </cell>
          <cell r="FF6">
            <v>0</v>
          </cell>
          <cell r="FG6">
            <v>0</v>
          </cell>
          <cell r="FJ6" t="str">
            <v>Aucun(e)</v>
          </cell>
          <cell r="FL6" t="str">
            <v>Oui , quelques-un(e)s (moins de la moitié)</v>
          </cell>
          <cell r="GD6">
            <v>1</v>
          </cell>
          <cell r="GE6">
            <v>0</v>
          </cell>
          <cell r="GF6">
            <v>1</v>
          </cell>
          <cell r="GG6">
            <v>0</v>
          </cell>
          <cell r="GH6">
            <v>1</v>
          </cell>
          <cell r="GI6">
            <v>0</v>
          </cell>
          <cell r="GL6" t="str">
            <v>Reste à la maison / se soigne soi-même</v>
          </cell>
          <cell r="GN6" t="str">
            <v>Centre de sante/d'accueil</v>
          </cell>
          <cell r="GQ6">
            <v>0</v>
          </cell>
          <cell r="GR6">
            <v>0</v>
          </cell>
          <cell r="GS6">
            <v>0</v>
          </cell>
          <cell r="GT6">
            <v>1</v>
          </cell>
          <cell r="GU6">
            <v>1</v>
          </cell>
          <cell r="GV6">
            <v>1</v>
          </cell>
          <cell r="GW6">
            <v>0</v>
          </cell>
          <cell r="GX6">
            <v>0</v>
          </cell>
          <cell r="GY6">
            <v>0</v>
          </cell>
          <cell r="GZ6">
            <v>0</v>
          </cell>
          <cell r="HA6">
            <v>0</v>
          </cell>
          <cell r="HB6">
            <v>0</v>
          </cell>
          <cell r="HE6" t="str">
            <v>Non</v>
          </cell>
          <cell r="KC6">
            <v>0</v>
          </cell>
          <cell r="KD6">
            <v>0</v>
          </cell>
          <cell r="KE6">
            <v>0</v>
          </cell>
          <cell r="KF6">
            <v>0</v>
          </cell>
          <cell r="KG6">
            <v>0</v>
          </cell>
          <cell r="KH6">
            <v>0</v>
          </cell>
          <cell r="KI6">
            <v>0</v>
          </cell>
          <cell r="KJ6">
            <v>0</v>
          </cell>
          <cell r="KK6">
            <v>0</v>
          </cell>
          <cell r="KL6">
            <v>0</v>
          </cell>
          <cell r="KM6">
            <v>0</v>
          </cell>
          <cell r="KN6">
            <v>0</v>
          </cell>
          <cell r="KO6">
            <v>1</v>
          </cell>
          <cell r="KP6">
            <v>0</v>
          </cell>
          <cell r="KQ6">
            <v>0</v>
          </cell>
          <cell r="KR6">
            <v>0</v>
          </cell>
          <cell r="KS6">
            <v>1</v>
          </cell>
          <cell r="KT6">
            <v>0</v>
          </cell>
          <cell r="KU6">
            <v>0</v>
          </cell>
          <cell r="KV6">
            <v>0</v>
          </cell>
          <cell r="KY6">
            <v>1</v>
          </cell>
          <cell r="KZ6">
            <v>0</v>
          </cell>
          <cell r="LA6">
            <v>0</v>
          </cell>
          <cell r="LB6">
            <v>0</v>
          </cell>
          <cell r="LC6">
            <v>0</v>
          </cell>
          <cell r="LD6">
            <v>0</v>
          </cell>
          <cell r="LE6">
            <v>0</v>
          </cell>
          <cell r="LF6">
            <v>0</v>
          </cell>
          <cell r="LG6">
            <v>0</v>
          </cell>
          <cell r="LH6">
            <v>0</v>
          </cell>
          <cell r="LI6">
            <v>0</v>
          </cell>
          <cell r="LJ6">
            <v>0</v>
          </cell>
          <cell r="LK6">
            <v>0</v>
          </cell>
          <cell r="LL6">
            <v>0</v>
          </cell>
          <cell r="LM6">
            <v>0</v>
          </cell>
          <cell r="LN6">
            <v>0</v>
          </cell>
          <cell r="LO6">
            <v>0</v>
          </cell>
          <cell r="LP6">
            <v>0</v>
          </cell>
          <cell r="LQ6">
            <v>0</v>
          </cell>
          <cell r="LR6">
            <v>0</v>
          </cell>
          <cell r="LU6">
            <v>1</v>
          </cell>
          <cell r="LV6">
            <v>0</v>
          </cell>
          <cell r="LW6">
            <v>0</v>
          </cell>
          <cell r="LX6">
            <v>0</v>
          </cell>
          <cell r="LY6">
            <v>0</v>
          </cell>
          <cell r="LZ6">
            <v>0</v>
          </cell>
          <cell r="MA6">
            <v>0</v>
          </cell>
          <cell r="MB6">
            <v>0</v>
          </cell>
          <cell r="MC6">
            <v>0</v>
          </cell>
          <cell r="MD6">
            <v>0</v>
          </cell>
          <cell r="ME6">
            <v>0</v>
          </cell>
          <cell r="MF6">
            <v>0</v>
          </cell>
          <cell r="MG6">
            <v>0</v>
          </cell>
          <cell r="MH6">
            <v>0</v>
          </cell>
          <cell r="MI6">
            <v>0</v>
          </cell>
          <cell r="MJ6">
            <v>0</v>
          </cell>
          <cell r="MK6">
            <v>0</v>
          </cell>
          <cell r="ML6">
            <v>0</v>
          </cell>
          <cell r="MM6">
            <v>0</v>
          </cell>
          <cell r="MN6">
            <v>0</v>
          </cell>
          <cell r="MQ6">
            <v>0</v>
          </cell>
          <cell r="MR6">
            <v>0</v>
          </cell>
          <cell r="MS6">
            <v>0</v>
          </cell>
          <cell r="MT6">
            <v>0</v>
          </cell>
          <cell r="MU6">
            <v>0</v>
          </cell>
          <cell r="MV6">
            <v>0</v>
          </cell>
          <cell r="MW6">
            <v>0</v>
          </cell>
          <cell r="MX6">
            <v>0</v>
          </cell>
          <cell r="MY6">
            <v>0</v>
          </cell>
          <cell r="MZ6">
            <v>0</v>
          </cell>
          <cell r="NA6">
            <v>0</v>
          </cell>
          <cell r="NB6">
            <v>0</v>
          </cell>
          <cell r="NC6">
            <v>0</v>
          </cell>
          <cell r="ND6">
            <v>0</v>
          </cell>
          <cell r="NE6">
            <v>0</v>
          </cell>
          <cell r="NF6">
            <v>0</v>
          </cell>
          <cell r="NG6">
            <v>1</v>
          </cell>
          <cell r="NH6">
            <v>0</v>
          </cell>
          <cell r="NI6">
            <v>0</v>
          </cell>
          <cell r="NJ6">
            <v>0</v>
          </cell>
          <cell r="NL6" t="str">
            <v>Non</v>
          </cell>
          <cell r="NP6">
            <v>0</v>
          </cell>
          <cell r="NR6" t="str">
            <v>Communauté hôte prête à assister pour un temps limité</v>
          </cell>
          <cell r="NT6" t="str">
            <v>Oui</v>
          </cell>
          <cell r="NW6">
            <v>0</v>
          </cell>
          <cell r="NX6">
            <v>1</v>
          </cell>
          <cell r="NY6">
            <v>0</v>
          </cell>
          <cell r="NZ6">
            <v>0</v>
          </cell>
          <cell r="OA6">
            <v>0</v>
          </cell>
          <cell r="OB6">
            <v>0</v>
          </cell>
          <cell r="OC6">
            <v>0</v>
          </cell>
          <cell r="OD6">
            <v>0</v>
          </cell>
          <cell r="OE6">
            <v>0</v>
          </cell>
          <cell r="OF6">
            <v>0</v>
          </cell>
          <cell r="OG6">
            <v>0</v>
          </cell>
          <cell r="OH6">
            <v>0</v>
          </cell>
          <cell r="OI6">
            <v>0</v>
          </cell>
          <cell r="OJ6">
            <v>0</v>
          </cell>
          <cell r="OK6">
            <v>0</v>
          </cell>
          <cell r="OL6">
            <v>1</v>
          </cell>
          <cell r="OM6">
            <v>0</v>
          </cell>
          <cell r="ON6">
            <v>0</v>
          </cell>
          <cell r="OO6">
            <v>0</v>
          </cell>
          <cell r="OP6">
            <v>0</v>
          </cell>
          <cell r="OQ6">
            <v>0</v>
          </cell>
          <cell r="OR6">
            <v>0</v>
          </cell>
          <cell r="OS6">
            <v>0</v>
          </cell>
          <cell r="OT6">
            <v>0</v>
          </cell>
          <cell r="OW6" t="str">
            <v>Non</v>
          </cell>
          <cell r="OZ6" t="str">
            <v>Oui</v>
          </cell>
          <cell r="PA6" t="str">
            <v>Oui, beaucoup (plus de la moitié des enfants de 6 à 11 ans)</v>
          </cell>
          <cell r="PB6" t="str">
            <v>Récemment déplacées, sans inscription dans une école à proximité</v>
          </cell>
          <cell r="PD6" t="str">
            <v>Récemment déplacés, sans inscription dans une école à proximité</v>
          </cell>
          <cell r="PG6" t="str">
            <v>Ecoles existantes Espaces temporaires (p. ex. église, …)</v>
          </cell>
          <cell r="PX6">
            <v>0</v>
          </cell>
          <cell r="PY6">
            <v>1</v>
          </cell>
          <cell r="PZ6">
            <v>0</v>
          </cell>
          <cell r="QA6">
            <v>0</v>
          </cell>
          <cell r="QB6">
            <v>0</v>
          </cell>
          <cell r="QC6">
            <v>1</v>
          </cell>
          <cell r="QD6">
            <v>0</v>
          </cell>
          <cell r="QE6">
            <v>1</v>
          </cell>
          <cell r="QF6">
            <v>0</v>
          </cell>
          <cell r="QG6">
            <v>0</v>
          </cell>
          <cell r="QH6">
            <v>0</v>
          </cell>
          <cell r="QI6">
            <v>0</v>
          </cell>
          <cell r="QJ6">
            <v>0</v>
          </cell>
          <cell r="QK6">
            <v>0</v>
          </cell>
          <cell r="QL6">
            <v>0</v>
          </cell>
          <cell r="QM6">
            <v>0</v>
          </cell>
          <cell r="QO6" t="str">
            <v>Non</v>
          </cell>
          <cell r="RT6">
            <v>1</v>
          </cell>
          <cell r="RU6">
            <v>1</v>
          </cell>
          <cell r="RV6">
            <v>1</v>
          </cell>
          <cell r="RW6">
            <v>1</v>
          </cell>
          <cell r="RX6">
            <v>1</v>
          </cell>
          <cell r="RY6">
            <v>1</v>
          </cell>
        </row>
        <row r="7">
          <cell r="F7" t="str">
            <v>Oui</v>
          </cell>
          <cell r="I7">
            <v>0</v>
          </cell>
          <cell r="AW7">
            <v>45108</v>
          </cell>
          <cell r="AX7" t="str">
            <v>Oui</v>
          </cell>
          <cell r="BS7" t="str">
            <v>Oui , quelques-uns (moins de la moitié)</v>
          </cell>
          <cell r="CV7">
            <v>1</v>
          </cell>
          <cell r="CW7">
            <v>1</v>
          </cell>
          <cell r="CX7">
            <v>0</v>
          </cell>
          <cell r="CY7">
            <v>0</v>
          </cell>
          <cell r="CZ7">
            <v>0</v>
          </cell>
          <cell r="DA7">
            <v>0</v>
          </cell>
          <cell r="DB7">
            <v>0</v>
          </cell>
          <cell r="DC7">
            <v>0</v>
          </cell>
          <cell r="DD7">
            <v>0</v>
          </cell>
          <cell r="DF7">
            <v>0</v>
          </cell>
          <cell r="DG7">
            <v>0</v>
          </cell>
          <cell r="DH7">
            <v>0</v>
          </cell>
          <cell r="DI7">
            <v>0</v>
          </cell>
          <cell r="DJ7">
            <v>0</v>
          </cell>
          <cell r="DL7" t="str">
            <v>Aucun(e)</v>
          </cell>
          <cell r="DM7" t="str">
            <v>Aucun(e)</v>
          </cell>
          <cell r="DO7" t="str">
            <v>Non</v>
          </cell>
          <cell r="DP7" t="str">
            <v>Non</v>
          </cell>
          <cell r="DR7" t="str">
            <v>La faim est limitée, des stratégies sont disponibles pour faire face à l’accès réduit à la nourriture</v>
          </cell>
          <cell r="DV7">
            <v>1</v>
          </cell>
          <cell r="DW7">
            <v>1</v>
          </cell>
          <cell r="DX7">
            <v>1</v>
          </cell>
          <cell r="DY7">
            <v>1</v>
          </cell>
          <cell r="DZ7">
            <v>0</v>
          </cell>
          <cell r="EA7">
            <v>0</v>
          </cell>
          <cell r="EC7">
            <v>0</v>
          </cell>
          <cell r="ED7">
            <v>0</v>
          </cell>
          <cell r="EE7" t="str">
            <v>Quelques-uns (moins de la moitié des ménages)</v>
          </cell>
          <cell r="EF7" t="str">
            <v>Aucun(e)</v>
          </cell>
          <cell r="EI7">
            <v>0</v>
          </cell>
          <cell r="EJ7">
            <v>0</v>
          </cell>
          <cell r="EK7">
            <v>0</v>
          </cell>
          <cell r="EL7">
            <v>0</v>
          </cell>
          <cell r="EM7">
            <v>4</v>
          </cell>
          <cell r="EN7">
            <v>7</v>
          </cell>
          <cell r="EO7">
            <v>0</v>
          </cell>
          <cell r="EP7">
            <v>0</v>
          </cell>
          <cell r="EQ7">
            <v>0</v>
          </cell>
          <cell r="ER7">
            <v>0</v>
          </cell>
          <cell r="ES7">
            <v>0</v>
          </cell>
          <cell r="ET7" t="str">
            <v>Aucun, tous les ménages ont assez d'eau</v>
          </cell>
          <cell r="EV7">
            <v>0</v>
          </cell>
          <cell r="EW7">
            <v>0</v>
          </cell>
          <cell r="EX7">
            <v>0</v>
          </cell>
          <cell r="EY7">
            <v>0</v>
          </cell>
          <cell r="EZ7">
            <v>0</v>
          </cell>
          <cell r="FA7">
            <v>0</v>
          </cell>
          <cell r="FB7">
            <v>0</v>
          </cell>
          <cell r="FC7">
            <v>0</v>
          </cell>
          <cell r="FD7">
            <v>0</v>
          </cell>
          <cell r="FE7">
            <v>1</v>
          </cell>
          <cell r="FF7">
            <v>1</v>
          </cell>
          <cell r="FG7">
            <v>0</v>
          </cell>
          <cell r="FJ7" t="str">
            <v>Aucun(e)</v>
          </cell>
          <cell r="FL7" t="str">
            <v>Oui , quelques-un(e)s (moins de la moitié)</v>
          </cell>
          <cell r="GD7">
            <v>1</v>
          </cell>
          <cell r="GE7">
            <v>0</v>
          </cell>
          <cell r="GF7">
            <v>0</v>
          </cell>
          <cell r="GG7">
            <v>0</v>
          </cell>
          <cell r="GH7">
            <v>1</v>
          </cell>
          <cell r="GI7">
            <v>0</v>
          </cell>
          <cell r="GL7" t="str">
            <v>Reste à la maison / se soigne soi-même</v>
          </cell>
          <cell r="GN7" t="str">
            <v>Centre de sante/d'accueil</v>
          </cell>
          <cell r="GQ7">
            <v>0</v>
          </cell>
          <cell r="GR7">
            <v>0</v>
          </cell>
          <cell r="GS7">
            <v>0</v>
          </cell>
          <cell r="GT7">
            <v>1</v>
          </cell>
          <cell r="GU7">
            <v>1</v>
          </cell>
          <cell r="GV7">
            <v>0</v>
          </cell>
          <cell r="GW7">
            <v>0</v>
          </cell>
          <cell r="GX7">
            <v>0</v>
          </cell>
          <cell r="GY7">
            <v>0</v>
          </cell>
          <cell r="GZ7">
            <v>0</v>
          </cell>
          <cell r="HA7">
            <v>0</v>
          </cell>
          <cell r="HB7">
            <v>0</v>
          </cell>
          <cell r="HE7" t="str">
            <v>Non</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1</v>
          </cell>
          <cell r="KT7">
            <v>0</v>
          </cell>
          <cell r="KU7">
            <v>0</v>
          </cell>
          <cell r="KV7">
            <v>0</v>
          </cell>
          <cell r="KY7">
            <v>1</v>
          </cell>
          <cell r="KZ7">
            <v>0</v>
          </cell>
          <cell r="LA7">
            <v>0</v>
          </cell>
          <cell r="LB7">
            <v>0</v>
          </cell>
          <cell r="LC7">
            <v>0</v>
          </cell>
          <cell r="LD7">
            <v>0</v>
          </cell>
          <cell r="LE7">
            <v>0</v>
          </cell>
          <cell r="LF7">
            <v>0</v>
          </cell>
          <cell r="LG7">
            <v>0</v>
          </cell>
          <cell r="LH7">
            <v>0</v>
          </cell>
          <cell r="LI7">
            <v>0</v>
          </cell>
          <cell r="LJ7">
            <v>0</v>
          </cell>
          <cell r="LK7">
            <v>0</v>
          </cell>
          <cell r="LL7">
            <v>0</v>
          </cell>
          <cell r="LM7">
            <v>0</v>
          </cell>
          <cell r="LN7">
            <v>0</v>
          </cell>
          <cell r="LO7">
            <v>0</v>
          </cell>
          <cell r="LP7">
            <v>0</v>
          </cell>
          <cell r="LQ7">
            <v>0</v>
          </cell>
          <cell r="LR7">
            <v>0</v>
          </cell>
          <cell r="LU7">
            <v>1</v>
          </cell>
          <cell r="LV7">
            <v>0</v>
          </cell>
          <cell r="LW7">
            <v>0</v>
          </cell>
          <cell r="LX7">
            <v>0</v>
          </cell>
          <cell r="LY7">
            <v>0</v>
          </cell>
          <cell r="LZ7">
            <v>0</v>
          </cell>
          <cell r="MA7">
            <v>0</v>
          </cell>
          <cell r="MB7">
            <v>0</v>
          </cell>
          <cell r="MC7">
            <v>0</v>
          </cell>
          <cell r="MD7">
            <v>0</v>
          </cell>
          <cell r="ME7">
            <v>0</v>
          </cell>
          <cell r="MF7">
            <v>0</v>
          </cell>
          <cell r="MG7">
            <v>0</v>
          </cell>
          <cell r="MH7">
            <v>0</v>
          </cell>
          <cell r="MI7">
            <v>0</v>
          </cell>
          <cell r="MJ7">
            <v>0</v>
          </cell>
          <cell r="MK7">
            <v>0</v>
          </cell>
          <cell r="ML7">
            <v>0</v>
          </cell>
          <cell r="MM7">
            <v>0</v>
          </cell>
          <cell r="MN7">
            <v>0</v>
          </cell>
          <cell r="MQ7">
            <v>1</v>
          </cell>
          <cell r="MR7">
            <v>0</v>
          </cell>
          <cell r="MS7">
            <v>0</v>
          </cell>
          <cell r="MT7">
            <v>0</v>
          </cell>
          <cell r="MU7">
            <v>0</v>
          </cell>
          <cell r="MV7">
            <v>0</v>
          </cell>
          <cell r="MW7">
            <v>0</v>
          </cell>
          <cell r="MX7">
            <v>0</v>
          </cell>
          <cell r="MY7">
            <v>0</v>
          </cell>
          <cell r="MZ7">
            <v>0</v>
          </cell>
          <cell r="NA7">
            <v>0</v>
          </cell>
          <cell r="NB7">
            <v>0</v>
          </cell>
          <cell r="NC7">
            <v>0</v>
          </cell>
          <cell r="ND7">
            <v>0</v>
          </cell>
          <cell r="NE7">
            <v>0</v>
          </cell>
          <cell r="NF7">
            <v>0</v>
          </cell>
          <cell r="NG7">
            <v>0</v>
          </cell>
          <cell r="NH7">
            <v>0</v>
          </cell>
          <cell r="NI7">
            <v>0</v>
          </cell>
          <cell r="NJ7">
            <v>0</v>
          </cell>
          <cell r="NL7" t="str">
            <v>Non</v>
          </cell>
          <cell r="NP7">
            <v>0</v>
          </cell>
          <cell r="NR7" t="str">
            <v>Communauté hôte prête à assister pour un temps limité</v>
          </cell>
          <cell r="NT7" t="str">
            <v>Oui</v>
          </cell>
          <cell r="NW7">
            <v>1</v>
          </cell>
          <cell r="NX7">
            <v>0</v>
          </cell>
          <cell r="NY7">
            <v>0</v>
          </cell>
          <cell r="NZ7">
            <v>0</v>
          </cell>
          <cell r="OA7">
            <v>0</v>
          </cell>
          <cell r="OB7">
            <v>0</v>
          </cell>
          <cell r="OC7">
            <v>0</v>
          </cell>
          <cell r="OD7">
            <v>0</v>
          </cell>
          <cell r="OE7">
            <v>0</v>
          </cell>
          <cell r="OF7">
            <v>0</v>
          </cell>
          <cell r="OG7">
            <v>0</v>
          </cell>
          <cell r="OH7">
            <v>0</v>
          </cell>
          <cell r="OI7">
            <v>0</v>
          </cell>
          <cell r="OJ7">
            <v>0</v>
          </cell>
          <cell r="OK7">
            <v>0</v>
          </cell>
          <cell r="OL7">
            <v>0</v>
          </cell>
          <cell r="OM7">
            <v>0</v>
          </cell>
          <cell r="ON7">
            <v>0</v>
          </cell>
          <cell r="OO7">
            <v>0</v>
          </cell>
          <cell r="OP7">
            <v>0</v>
          </cell>
          <cell r="OQ7">
            <v>0</v>
          </cell>
          <cell r="OR7">
            <v>0</v>
          </cell>
          <cell r="OS7">
            <v>0</v>
          </cell>
          <cell r="OT7">
            <v>0</v>
          </cell>
          <cell r="OW7" t="str">
            <v>Non</v>
          </cell>
          <cell r="OZ7" t="str">
            <v>Oui</v>
          </cell>
          <cell r="PA7" t="str">
            <v>Oui, quelques-uns (moins de la moitié d'entre eux)</v>
          </cell>
          <cell r="PB7" t="str">
            <v>Récemment déplacées, sans inscription dans une école à proximité</v>
          </cell>
          <cell r="PD7" t="str">
            <v>Récemment déplacés, sans inscription dans une école à proximité</v>
          </cell>
          <cell r="PG7" t="str">
            <v>Ecoles existantes Espaces temporaires (p. ex. église, …)</v>
          </cell>
          <cell r="PX7">
            <v>0</v>
          </cell>
          <cell r="PY7">
            <v>1</v>
          </cell>
          <cell r="PZ7">
            <v>0</v>
          </cell>
          <cell r="QA7">
            <v>0</v>
          </cell>
          <cell r="QB7">
            <v>0</v>
          </cell>
          <cell r="QC7">
            <v>0</v>
          </cell>
          <cell r="QD7">
            <v>0</v>
          </cell>
          <cell r="QE7">
            <v>0</v>
          </cell>
          <cell r="QF7">
            <v>1</v>
          </cell>
          <cell r="QG7">
            <v>0</v>
          </cell>
          <cell r="QH7">
            <v>0</v>
          </cell>
          <cell r="QI7">
            <v>0</v>
          </cell>
          <cell r="QJ7">
            <v>0</v>
          </cell>
          <cell r="QK7">
            <v>1</v>
          </cell>
          <cell r="QL7">
            <v>0</v>
          </cell>
          <cell r="QM7">
            <v>0</v>
          </cell>
          <cell r="QO7" t="str">
            <v>Non</v>
          </cell>
          <cell r="RT7">
            <v>1</v>
          </cell>
          <cell r="RU7">
            <v>1</v>
          </cell>
          <cell r="RV7">
            <v>1</v>
          </cell>
          <cell r="RW7">
            <v>1</v>
          </cell>
          <cell r="RX7">
            <v>1</v>
          </cell>
          <cell r="RY7">
            <v>1</v>
          </cell>
        </row>
        <row r="8">
          <cell r="F8" t="str">
            <v>Oui</v>
          </cell>
          <cell r="I8">
            <v>0</v>
          </cell>
          <cell r="AW8">
            <v>45184</v>
          </cell>
          <cell r="AX8" t="str">
            <v>Oui</v>
          </cell>
          <cell r="BS8" t="str">
            <v>Oui, beaucoup (plus de la moitié)</v>
          </cell>
          <cell r="CV8">
            <v>1</v>
          </cell>
          <cell r="CW8">
            <v>1</v>
          </cell>
          <cell r="CX8">
            <v>0</v>
          </cell>
          <cell r="CY8">
            <v>0</v>
          </cell>
          <cell r="CZ8">
            <v>0</v>
          </cell>
          <cell r="DA8">
            <v>0</v>
          </cell>
          <cell r="DB8">
            <v>0</v>
          </cell>
          <cell r="DC8">
            <v>0</v>
          </cell>
          <cell r="DD8">
            <v>0</v>
          </cell>
          <cell r="DF8">
            <v>0</v>
          </cell>
          <cell r="DG8">
            <v>0</v>
          </cell>
          <cell r="DH8">
            <v>0</v>
          </cell>
          <cell r="DI8">
            <v>0</v>
          </cell>
          <cell r="DJ8">
            <v>0</v>
          </cell>
          <cell r="DL8" t="str">
            <v>Oui , quelques-un(e)s (moins de la moitié)</v>
          </cell>
          <cell r="DM8" t="str">
            <v>Aucun(e)</v>
          </cell>
          <cell r="DO8" t="str">
            <v>Oui</v>
          </cell>
          <cell r="DP8" t="str">
            <v>Oui</v>
          </cell>
          <cell r="DR8" t="str">
            <v>La faim est importante, les options sont limitées pour faire face à l’accès réduit à la nourriture</v>
          </cell>
          <cell r="DV8">
            <v>1</v>
          </cell>
          <cell r="DW8">
            <v>1</v>
          </cell>
          <cell r="DX8">
            <v>0</v>
          </cell>
          <cell r="DY8">
            <v>0</v>
          </cell>
          <cell r="DZ8">
            <v>0</v>
          </cell>
          <cell r="EA8">
            <v>0</v>
          </cell>
          <cell r="EC8">
            <v>0</v>
          </cell>
          <cell r="ED8">
            <v>0</v>
          </cell>
          <cell r="EF8" t="str">
            <v>Aucun(e)</v>
          </cell>
          <cell r="EI8">
            <v>0</v>
          </cell>
          <cell r="EJ8">
            <v>6</v>
          </cell>
          <cell r="EK8">
            <v>0</v>
          </cell>
          <cell r="EL8">
            <v>0</v>
          </cell>
          <cell r="EM8">
            <v>0</v>
          </cell>
          <cell r="EN8">
            <v>1</v>
          </cell>
          <cell r="EO8">
            <v>0</v>
          </cell>
          <cell r="EP8">
            <v>0</v>
          </cell>
          <cell r="EQ8">
            <v>0</v>
          </cell>
          <cell r="ER8">
            <v>0</v>
          </cell>
          <cell r="ES8">
            <v>1</v>
          </cell>
          <cell r="ET8" t="str">
            <v>Aucun, tous les ménages ont assez d'eau</v>
          </cell>
          <cell r="EV8">
            <v>0</v>
          </cell>
          <cell r="EW8">
            <v>0</v>
          </cell>
          <cell r="EX8">
            <v>0</v>
          </cell>
          <cell r="EY8">
            <v>0</v>
          </cell>
          <cell r="EZ8">
            <v>0</v>
          </cell>
          <cell r="FA8">
            <v>1</v>
          </cell>
          <cell r="FB8">
            <v>1</v>
          </cell>
          <cell r="FC8">
            <v>0</v>
          </cell>
          <cell r="FD8">
            <v>0</v>
          </cell>
          <cell r="FE8">
            <v>0</v>
          </cell>
          <cell r="FF8">
            <v>0</v>
          </cell>
          <cell r="FG8">
            <v>0</v>
          </cell>
          <cell r="FJ8" t="str">
            <v>Aucun(e)</v>
          </cell>
          <cell r="FL8" t="str">
            <v>Aucun(e)</v>
          </cell>
          <cell r="GD8">
            <v>0</v>
          </cell>
          <cell r="GE8">
            <v>0</v>
          </cell>
          <cell r="GF8">
            <v>0</v>
          </cell>
          <cell r="GG8">
            <v>0</v>
          </cell>
          <cell r="GH8">
            <v>1</v>
          </cell>
          <cell r="GI8">
            <v>0</v>
          </cell>
          <cell r="GL8" t="str">
            <v>Reste à la maison / se soigne soi-même</v>
          </cell>
          <cell r="GN8" t="str">
            <v>Centre de sante/d'accueil</v>
          </cell>
          <cell r="GQ8">
            <v>0</v>
          </cell>
          <cell r="GR8">
            <v>0</v>
          </cell>
          <cell r="GS8">
            <v>0</v>
          </cell>
          <cell r="GT8">
            <v>1</v>
          </cell>
          <cell r="GU8">
            <v>1</v>
          </cell>
          <cell r="GV8">
            <v>0</v>
          </cell>
          <cell r="GW8">
            <v>0</v>
          </cell>
          <cell r="GX8">
            <v>0</v>
          </cell>
          <cell r="GY8">
            <v>0</v>
          </cell>
          <cell r="GZ8">
            <v>0</v>
          </cell>
          <cell r="HA8">
            <v>0</v>
          </cell>
          <cell r="HB8">
            <v>0</v>
          </cell>
          <cell r="HE8" t="str">
            <v>Non</v>
          </cell>
          <cell r="KC8">
            <v>0</v>
          </cell>
          <cell r="KD8">
            <v>0</v>
          </cell>
          <cell r="KE8">
            <v>0</v>
          </cell>
          <cell r="KF8">
            <v>0</v>
          </cell>
          <cell r="KG8">
            <v>0</v>
          </cell>
          <cell r="KH8">
            <v>0</v>
          </cell>
          <cell r="KI8">
            <v>0</v>
          </cell>
          <cell r="KJ8">
            <v>0</v>
          </cell>
          <cell r="KK8">
            <v>0</v>
          </cell>
          <cell r="KL8">
            <v>0</v>
          </cell>
          <cell r="KM8">
            <v>0</v>
          </cell>
          <cell r="KN8">
            <v>0</v>
          </cell>
          <cell r="KO8">
            <v>1</v>
          </cell>
          <cell r="KP8">
            <v>0</v>
          </cell>
          <cell r="KQ8">
            <v>0</v>
          </cell>
          <cell r="KR8">
            <v>0</v>
          </cell>
          <cell r="KS8">
            <v>1</v>
          </cell>
          <cell r="KT8">
            <v>0</v>
          </cell>
          <cell r="KU8">
            <v>0</v>
          </cell>
          <cell r="KV8">
            <v>0</v>
          </cell>
          <cell r="KY8">
            <v>1</v>
          </cell>
          <cell r="KZ8">
            <v>0</v>
          </cell>
          <cell r="LA8">
            <v>0</v>
          </cell>
          <cell r="LB8">
            <v>0</v>
          </cell>
          <cell r="LC8">
            <v>0</v>
          </cell>
          <cell r="LD8">
            <v>0</v>
          </cell>
          <cell r="LE8">
            <v>0</v>
          </cell>
          <cell r="LF8">
            <v>0</v>
          </cell>
          <cell r="LG8">
            <v>0</v>
          </cell>
          <cell r="LH8">
            <v>0</v>
          </cell>
          <cell r="LI8">
            <v>0</v>
          </cell>
          <cell r="LJ8">
            <v>0</v>
          </cell>
          <cell r="LK8">
            <v>0</v>
          </cell>
          <cell r="LL8">
            <v>0</v>
          </cell>
          <cell r="LM8">
            <v>0</v>
          </cell>
          <cell r="LN8">
            <v>0</v>
          </cell>
          <cell r="LO8">
            <v>0</v>
          </cell>
          <cell r="LP8">
            <v>0</v>
          </cell>
          <cell r="LQ8">
            <v>0</v>
          </cell>
          <cell r="LR8">
            <v>0</v>
          </cell>
          <cell r="LU8">
            <v>1</v>
          </cell>
          <cell r="LV8">
            <v>0</v>
          </cell>
          <cell r="LW8">
            <v>0</v>
          </cell>
          <cell r="LX8">
            <v>0</v>
          </cell>
          <cell r="LY8">
            <v>0</v>
          </cell>
          <cell r="LZ8">
            <v>0</v>
          </cell>
          <cell r="MA8">
            <v>0</v>
          </cell>
          <cell r="MB8">
            <v>0</v>
          </cell>
          <cell r="MC8">
            <v>0</v>
          </cell>
          <cell r="MD8">
            <v>0</v>
          </cell>
          <cell r="ME8">
            <v>0</v>
          </cell>
          <cell r="MF8">
            <v>0</v>
          </cell>
          <cell r="MG8">
            <v>0</v>
          </cell>
          <cell r="MH8">
            <v>0</v>
          </cell>
          <cell r="MI8">
            <v>0</v>
          </cell>
          <cell r="MJ8">
            <v>0</v>
          </cell>
          <cell r="MK8">
            <v>0</v>
          </cell>
          <cell r="ML8">
            <v>0</v>
          </cell>
          <cell r="MM8">
            <v>0</v>
          </cell>
          <cell r="MN8">
            <v>0</v>
          </cell>
          <cell r="MQ8">
            <v>1</v>
          </cell>
          <cell r="MR8">
            <v>0</v>
          </cell>
          <cell r="MS8">
            <v>0</v>
          </cell>
          <cell r="MT8">
            <v>0</v>
          </cell>
          <cell r="MU8">
            <v>0</v>
          </cell>
          <cell r="MV8">
            <v>0</v>
          </cell>
          <cell r="MW8">
            <v>0</v>
          </cell>
          <cell r="MX8">
            <v>0</v>
          </cell>
          <cell r="MY8">
            <v>0</v>
          </cell>
          <cell r="MZ8">
            <v>0</v>
          </cell>
          <cell r="NA8">
            <v>0</v>
          </cell>
          <cell r="NB8">
            <v>0</v>
          </cell>
          <cell r="NC8">
            <v>0</v>
          </cell>
          <cell r="ND8">
            <v>0</v>
          </cell>
          <cell r="NE8">
            <v>0</v>
          </cell>
          <cell r="NF8">
            <v>0</v>
          </cell>
          <cell r="NG8">
            <v>0</v>
          </cell>
          <cell r="NH8">
            <v>0</v>
          </cell>
          <cell r="NI8">
            <v>0</v>
          </cell>
          <cell r="NJ8">
            <v>0</v>
          </cell>
          <cell r="NL8" t="str">
            <v>Ne sait pas</v>
          </cell>
          <cell r="NN8" t="str">
            <v>Ne sait pas</v>
          </cell>
          <cell r="NP8">
            <v>0</v>
          </cell>
          <cell r="NR8" t="str">
            <v>Communauté hôte prête à assister pour un temps limité</v>
          </cell>
          <cell r="NT8" t="str">
            <v>Oui</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1</v>
          </cell>
          <cell r="OP8">
            <v>0</v>
          </cell>
          <cell r="OQ8">
            <v>0</v>
          </cell>
          <cell r="OR8">
            <v>0</v>
          </cell>
          <cell r="OS8">
            <v>0</v>
          </cell>
          <cell r="OT8">
            <v>0</v>
          </cell>
          <cell r="OW8" t="str">
            <v>Non</v>
          </cell>
          <cell r="OZ8" t="str">
            <v>Oui</v>
          </cell>
          <cell r="PA8" t="str">
            <v>Oui, quelques-uns (moins de la moitié d'entre eux)</v>
          </cell>
          <cell r="PB8" t="str">
            <v>Récemment déplacées, sans inscription dans une école à proximité</v>
          </cell>
          <cell r="PD8" t="str">
            <v>Récemment déplacés, sans inscription dans une école à proximité</v>
          </cell>
          <cell r="PG8" t="str">
            <v>Ecoles existantes</v>
          </cell>
          <cell r="PP8">
            <v>70</v>
          </cell>
          <cell r="PQ8">
            <v>80</v>
          </cell>
          <cell r="PR8">
            <v>70</v>
          </cell>
          <cell r="PS8">
            <v>80</v>
          </cell>
          <cell r="PT8">
            <v>51</v>
          </cell>
          <cell r="PU8">
            <v>50</v>
          </cell>
          <cell r="PX8">
            <v>0</v>
          </cell>
          <cell r="PY8">
            <v>1</v>
          </cell>
          <cell r="PZ8">
            <v>0</v>
          </cell>
          <cell r="QA8">
            <v>0</v>
          </cell>
          <cell r="QB8">
            <v>0</v>
          </cell>
          <cell r="QC8">
            <v>0</v>
          </cell>
          <cell r="QD8">
            <v>1</v>
          </cell>
          <cell r="QE8">
            <v>1</v>
          </cell>
          <cell r="QF8">
            <v>0</v>
          </cell>
          <cell r="QG8">
            <v>0</v>
          </cell>
          <cell r="QH8">
            <v>0</v>
          </cell>
          <cell r="QI8">
            <v>0</v>
          </cell>
          <cell r="QJ8">
            <v>0</v>
          </cell>
          <cell r="QK8">
            <v>0</v>
          </cell>
          <cell r="QL8">
            <v>0</v>
          </cell>
          <cell r="QM8">
            <v>0</v>
          </cell>
          <cell r="QO8" t="str">
            <v>Non</v>
          </cell>
          <cell r="RT8">
            <v>1</v>
          </cell>
          <cell r="RU8">
            <v>1</v>
          </cell>
          <cell r="RV8">
            <v>1</v>
          </cell>
          <cell r="RW8">
            <v>1</v>
          </cell>
          <cell r="RX8">
            <v>1</v>
          </cell>
          <cell r="RY8">
            <v>1</v>
          </cell>
        </row>
        <row r="9">
          <cell r="F9" t="str">
            <v>Oui</v>
          </cell>
          <cell r="I9">
            <v>0</v>
          </cell>
          <cell r="AW9">
            <v>45113</v>
          </cell>
          <cell r="AX9" t="str">
            <v>Oui</v>
          </cell>
          <cell r="BS9" t="str">
            <v>Oui , quelques-uns (moins de la moitié)</v>
          </cell>
          <cell r="CV9">
            <v>1</v>
          </cell>
          <cell r="CW9">
            <v>1</v>
          </cell>
          <cell r="CX9">
            <v>0</v>
          </cell>
          <cell r="CY9">
            <v>0</v>
          </cell>
          <cell r="CZ9">
            <v>0</v>
          </cell>
          <cell r="DA9">
            <v>0</v>
          </cell>
          <cell r="DB9">
            <v>0</v>
          </cell>
          <cell r="DC9">
            <v>0</v>
          </cell>
          <cell r="DD9">
            <v>0</v>
          </cell>
          <cell r="DF9">
            <v>0</v>
          </cell>
          <cell r="DG9">
            <v>0</v>
          </cell>
          <cell r="DH9">
            <v>0</v>
          </cell>
          <cell r="DI9">
            <v>0</v>
          </cell>
          <cell r="DJ9">
            <v>0</v>
          </cell>
          <cell r="DL9" t="str">
            <v>Oui, beaucoup (plus de la moitié)</v>
          </cell>
          <cell r="DM9" t="str">
            <v>Aucun(e)</v>
          </cell>
          <cell r="DO9" t="str">
            <v>Oui</v>
          </cell>
          <cell r="DP9" t="str">
            <v>Non</v>
          </cell>
          <cell r="DR9" t="str">
            <v>La faim est limitée, des stratégies sont disponibles pour faire face à l’accès réduit à la nourriture</v>
          </cell>
          <cell r="DV9">
            <v>1</v>
          </cell>
          <cell r="DW9">
            <v>1</v>
          </cell>
          <cell r="DX9">
            <v>0</v>
          </cell>
          <cell r="DY9">
            <v>0</v>
          </cell>
          <cell r="DZ9">
            <v>0</v>
          </cell>
          <cell r="EA9">
            <v>0</v>
          </cell>
          <cell r="EC9">
            <v>0</v>
          </cell>
          <cell r="ED9">
            <v>0</v>
          </cell>
          <cell r="EF9" t="str">
            <v>Aucun(e)</v>
          </cell>
          <cell r="EI9">
            <v>0</v>
          </cell>
          <cell r="EJ9">
            <v>6</v>
          </cell>
          <cell r="EK9">
            <v>0</v>
          </cell>
          <cell r="EL9">
            <v>0</v>
          </cell>
          <cell r="EM9">
            <v>1</v>
          </cell>
          <cell r="EN9">
            <v>0</v>
          </cell>
          <cell r="EO9">
            <v>0</v>
          </cell>
          <cell r="EP9">
            <v>0</v>
          </cell>
          <cell r="EQ9">
            <v>0</v>
          </cell>
          <cell r="ER9">
            <v>0</v>
          </cell>
          <cell r="ES9">
            <v>1</v>
          </cell>
          <cell r="ET9" t="str">
            <v>Aucun, tous les ménages ont assez d'eau</v>
          </cell>
          <cell r="EV9">
            <v>0</v>
          </cell>
          <cell r="EW9">
            <v>0</v>
          </cell>
          <cell r="EX9">
            <v>0</v>
          </cell>
          <cell r="EY9">
            <v>0</v>
          </cell>
          <cell r="EZ9">
            <v>0</v>
          </cell>
          <cell r="FA9">
            <v>1</v>
          </cell>
          <cell r="FB9">
            <v>1</v>
          </cell>
          <cell r="FC9">
            <v>0</v>
          </cell>
          <cell r="FD9">
            <v>1</v>
          </cell>
          <cell r="FE9">
            <v>0</v>
          </cell>
          <cell r="FF9">
            <v>0</v>
          </cell>
          <cell r="FG9">
            <v>0</v>
          </cell>
          <cell r="FJ9" t="str">
            <v>Aucun(e)</v>
          </cell>
          <cell r="FL9" t="str">
            <v>Aucun(e)</v>
          </cell>
          <cell r="GD9">
            <v>0</v>
          </cell>
          <cell r="GE9">
            <v>0</v>
          </cell>
          <cell r="GF9">
            <v>0</v>
          </cell>
          <cell r="GG9">
            <v>0</v>
          </cell>
          <cell r="GH9">
            <v>1</v>
          </cell>
          <cell r="GI9">
            <v>0</v>
          </cell>
          <cell r="GL9" t="str">
            <v>Structure de santé (centre, clinique, hôpital, etc.)</v>
          </cell>
          <cell r="GN9" t="str">
            <v>Centre de sante/d'accueil</v>
          </cell>
          <cell r="GQ9">
            <v>0</v>
          </cell>
          <cell r="GR9">
            <v>0</v>
          </cell>
          <cell r="GS9">
            <v>0</v>
          </cell>
          <cell r="GT9">
            <v>1</v>
          </cell>
          <cell r="GU9">
            <v>1</v>
          </cell>
          <cell r="GV9">
            <v>0</v>
          </cell>
          <cell r="GW9">
            <v>0</v>
          </cell>
          <cell r="GX9">
            <v>0</v>
          </cell>
          <cell r="GY9">
            <v>0</v>
          </cell>
          <cell r="GZ9">
            <v>0</v>
          </cell>
          <cell r="HA9">
            <v>0</v>
          </cell>
          <cell r="HB9">
            <v>0</v>
          </cell>
          <cell r="HE9" t="str">
            <v>Non</v>
          </cell>
          <cell r="KC9">
            <v>1</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Y9">
            <v>1</v>
          </cell>
          <cell r="KZ9">
            <v>0</v>
          </cell>
          <cell r="LA9">
            <v>0</v>
          </cell>
          <cell r="LB9">
            <v>0</v>
          </cell>
          <cell r="LC9">
            <v>0</v>
          </cell>
          <cell r="LD9">
            <v>0</v>
          </cell>
          <cell r="LE9">
            <v>0</v>
          </cell>
          <cell r="LF9">
            <v>0</v>
          </cell>
          <cell r="LG9">
            <v>0</v>
          </cell>
          <cell r="LH9">
            <v>0</v>
          </cell>
          <cell r="LI9">
            <v>0</v>
          </cell>
          <cell r="LJ9">
            <v>0</v>
          </cell>
          <cell r="LK9">
            <v>0</v>
          </cell>
          <cell r="LL9">
            <v>0</v>
          </cell>
          <cell r="LM9">
            <v>0</v>
          </cell>
          <cell r="LN9">
            <v>0</v>
          </cell>
          <cell r="LO9">
            <v>0</v>
          </cell>
          <cell r="LP9">
            <v>0</v>
          </cell>
          <cell r="LQ9">
            <v>0</v>
          </cell>
          <cell r="LR9">
            <v>0</v>
          </cell>
          <cell r="LU9">
            <v>1</v>
          </cell>
          <cell r="LV9">
            <v>0</v>
          </cell>
          <cell r="LW9">
            <v>0</v>
          </cell>
          <cell r="LX9">
            <v>0</v>
          </cell>
          <cell r="LY9">
            <v>0</v>
          </cell>
          <cell r="LZ9">
            <v>0</v>
          </cell>
          <cell r="MA9">
            <v>0</v>
          </cell>
          <cell r="MB9">
            <v>0</v>
          </cell>
          <cell r="MC9">
            <v>0</v>
          </cell>
          <cell r="MD9">
            <v>0</v>
          </cell>
          <cell r="ME9">
            <v>0</v>
          </cell>
          <cell r="MF9">
            <v>0</v>
          </cell>
          <cell r="MG9">
            <v>0</v>
          </cell>
          <cell r="MH9">
            <v>0</v>
          </cell>
          <cell r="MI9">
            <v>0</v>
          </cell>
          <cell r="MJ9">
            <v>0</v>
          </cell>
          <cell r="MK9">
            <v>0</v>
          </cell>
          <cell r="ML9">
            <v>0</v>
          </cell>
          <cell r="MM9">
            <v>0</v>
          </cell>
          <cell r="MN9">
            <v>0</v>
          </cell>
          <cell r="MQ9">
            <v>1</v>
          </cell>
          <cell r="MR9">
            <v>0</v>
          </cell>
          <cell r="MS9">
            <v>0</v>
          </cell>
          <cell r="MT9">
            <v>0</v>
          </cell>
          <cell r="MU9">
            <v>0</v>
          </cell>
          <cell r="MV9">
            <v>0</v>
          </cell>
          <cell r="MW9">
            <v>0</v>
          </cell>
          <cell r="MX9">
            <v>0</v>
          </cell>
          <cell r="MY9">
            <v>0</v>
          </cell>
          <cell r="MZ9">
            <v>0</v>
          </cell>
          <cell r="NA9">
            <v>0</v>
          </cell>
          <cell r="NB9">
            <v>0</v>
          </cell>
          <cell r="NC9">
            <v>0</v>
          </cell>
          <cell r="ND9">
            <v>0</v>
          </cell>
          <cell r="NE9">
            <v>0</v>
          </cell>
          <cell r="NF9">
            <v>0</v>
          </cell>
          <cell r="NG9">
            <v>0</v>
          </cell>
          <cell r="NH9">
            <v>0</v>
          </cell>
          <cell r="NI9">
            <v>0</v>
          </cell>
          <cell r="NJ9">
            <v>0</v>
          </cell>
          <cell r="NL9" t="str">
            <v>Oui</v>
          </cell>
          <cell r="NP9">
            <v>0</v>
          </cell>
          <cell r="NR9" t="str">
            <v>Communauté hôte prête à assister pour un temps limité</v>
          </cell>
          <cell r="NT9" t="str">
            <v>Oui</v>
          </cell>
          <cell r="NW9">
            <v>0</v>
          </cell>
          <cell r="NX9">
            <v>0</v>
          </cell>
          <cell r="NY9">
            <v>0</v>
          </cell>
          <cell r="NZ9">
            <v>0</v>
          </cell>
          <cell r="OA9">
            <v>0</v>
          </cell>
          <cell r="OB9">
            <v>0</v>
          </cell>
          <cell r="OC9">
            <v>0</v>
          </cell>
          <cell r="OD9">
            <v>0</v>
          </cell>
          <cell r="OE9">
            <v>0</v>
          </cell>
          <cell r="OF9">
            <v>0</v>
          </cell>
          <cell r="OG9">
            <v>0</v>
          </cell>
          <cell r="OH9">
            <v>0</v>
          </cell>
          <cell r="OI9">
            <v>0</v>
          </cell>
          <cell r="OJ9">
            <v>0</v>
          </cell>
          <cell r="OK9">
            <v>0</v>
          </cell>
          <cell r="OL9">
            <v>0</v>
          </cell>
          <cell r="OM9">
            <v>0</v>
          </cell>
          <cell r="ON9">
            <v>0</v>
          </cell>
          <cell r="OO9">
            <v>0</v>
          </cell>
          <cell r="OP9">
            <v>0</v>
          </cell>
          <cell r="OQ9">
            <v>0</v>
          </cell>
          <cell r="OR9">
            <v>0</v>
          </cell>
          <cell r="OS9">
            <v>0</v>
          </cell>
          <cell r="OT9">
            <v>1</v>
          </cell>
          <cell r="OW9" t="str">
            <v>Non</v>
          </cell>
          <cell r="OZ9" t="str">
            <v>Oui</v>
          </cell>
          <cell r="PA9" t="str">
            <v>Oui, quelques-uns (moins de la moitié d'entre eux)</v>
          </cell>
          <cell r="PB9" t="str">
            <v>Il n’y a pas de fourniture (p. ex. des pupitres)</v>
          </cell>
          <cell r="PD9" t="str">
            <v>Il n’y a pas de fourniture (p. ex. des pupitres)</v>
          </cell>
          <cell r="PG9" t="str">
            <v>Ecoles existantes</v>
          </cell>
          <cell r="PX9">
            <v>0</v>
          </cell>
          <cell r="PY9">
            <v>1</v>
          </cell>
          <cell r="PZ9">
            <v>0</v>
          </cell>
          <cell r="QA9">
            <v>0</v>
          </cell>
          <cell r="QB9">
            <v>0</v>
          </cell>
          <cell r="QC9">
            <v>1</v>
          </cell>
          <cell r="QD9">
            <v>0</v>
          </cell>
          <cell r="QE9">
            <v>1</v>
          </cell>
          <cell r="QF9">
            <v>0</v>
          </cell>
          <cell r="QG9">
            <v>0</v>
          </cell>
          <cell r="QH9">
            <v>0</v>
          </cell>
          <cell r="QI9">
            <v>0</v>
          </cell>
          <cell r="QJ9">
            <v>0</v>
          </cell>
          <cell r="QK9">
            <v>0</v>
          </cell>
          <cell r="QL9">
            <v>0</v>
          </cell>
          <cell r="QM9">
            <v>0</v>
          </cell>
          <cell r="QO9" t="str">
            <v>Non</v>
          </cell>
          <cell r="RT9">
            <v>1</v>
          </cell>
          <cell r="RU9">
            <v>1</v>
          </cell>
          <cell r="RV9">
            <v>1</v>
          </cell>
          <cell r="RW9">
            <v>1</v>
          </cell>
          <cell r="RX9">
            <v>1</v>
          </cell>
          <cell r="RY9">
            <v>1</v>
          </cell>
        </row>
        <row r="10">
          <cell r="F10" t="str">
            <v>Oui</v>
          </cell>
          <cell r="I10">
            <v>0</v>
          </cell>
          <cell r="AW10">
            <v>45016</v>
          </cell>
          <cell r="AX10" t="str">
            <v>Oui</v>
          </cell>
          <cell r="BS10" t="str">
            <v>Oui , quelques-uns (moins de la moitié)</v>
          </cell>
          <cell r="CV10">
            <v>1</v>
          </cell>
          <cell r="CW10">
            <v>1</v>
          </cell>
          <cell r="CX10">
            <v>0</v>
          </cell>
          <cell r="CY10">
            <v>0</v>
          </cell>
          <cell r="CZ10">
            <v>0</v>
          </cell>
          <cell r="DA10">
            <v>0</v>
          </cell>
          <cell r="DB10">
            <v>0</v>
          </cell>
          <cell r="DC10">
            <v>0</v>
          </cell>
          <cell r="DD10">
            <v>0</v>
          </cell>
          <cell r="DF10">
            <v>0</v>
          </cell>
          <cell r="DG10">
            <v>0</v>
          </cell>
          <cell r="DH10">
            <v>0</v>
          </cell>
          <cell r="DI10">
            <v>0</v>
          </cell>
          <cell r="DJ10">
            <v>0</v>
          </cell>
          <cell r="DL10" t="str">
            <v>Aucun(e)</v>
          </cell>
          <cell r="DM10" t="str">
            <v>Aucun(e)</v>
          </cell>
          <cell r="DO10" t="str">
            <v>Non</v>
          </cell>
          <cell r="DP10" t="str">
            <v>Non</v>
          </cell>
          <cell r="DR10" t="str">
            <v>La faim est limitée, des stratégies sont disponibles pour faire face à l’accès réduit à la nourriture</v>
          </cell>
          <cell r="DV10">
            <v>1</v>
          </cell>
          <cell r="DW10">
            <v>1</v>
          </cell>
          <cell r="DX10">
            <v>1</v>
          </cell>
          <cell r="DY10">
            <v>0</v>
          </cell>
          <cell r="DZ10">
            <v>0</v>
          </cell>
          <cell r="EA10">
            <v>0</v>
          </cell>
          <cell r="EC10">
            <v>0</v>
          </cell>
          <cell r="ED10">
            <v>0</v>
          </cell>
          <cell r="EE10" t="str">
            <v>Quelques-uns (moins de la moitié des ménages)</v>
          </cell>
          <cell r="EF10" t="str">
            <v>Aucun(e)</v>
          </cell>
          <cell r="EI10">
            <v>0</v>
          </cell>
          <cell r="EJ10">
            <v>0</v>
          </cell>
          <cell r="EK10">
            <v>0</v>
          </cell>
          <cell r="EL10">
            <v>0</v>
          </cell>
          <cell r="EM10">
            <v>0</v>
          </cell>
          <cell r="EN10">
            <v>8</v>
          </cell>
          <cell r="EO10">
            <v>0</v>
          </cell>
          <cell r="EP10">
            <v>0</v>
          </cell>
          <cell r="EQ10">
            <v>0</v>
          </cell>
          <cell r="ER10">
            <v>0</v>
          </cell>
          <cell r="ES10">
            <v>3</v>
          </cell>
          <cell r="ET10" t="str">
            <v>Aucun, tous les ménages ont assez d'eau</v>
          </cell>
          <cell r="EV10">
            <v>0</v>
          </cell>
          <cell r="EW10">
            <v>0</v>
          </cell>
          <cell r="EX10">
            <v>0</v>
          </cell>
          <cell r="EY10">
            <v>0</v>
          </cell>
          <cell r="EZ10">
            <v>0</v>
          </cell>
          <cell r="FA10">
            <v>0</v>
          </cell>
          <cell r="FB10">
            <v>0</v>
          </cell>
          <cell r="FC10">
            <v>0</v>
          </cell>
          <cell r="FD10">
            <v>1</v>
          </cell>
          <cell r="FE10">
            <v>1</v>
          </cell>
          <cell r="FF10">
            <v>1</v>
          </cell>
          <cell r="FG10">
            <v>0</v>
          </cell>
          <cell r="FJ10" t="str">
            <v>Aucun(e)</v>
          </cell>
          <cell r="FL10" t="str">
            <v>Oui , quelques-un(e)s (moins de la moitié)</v>
          </cell>
          <cell r="GD10">
            <v>1</v>
          </cell>
          <cell r="GE10">
            <v>0</v>
          </cell>
          <cell r="GF10">
            <v>0</v>
          </cell>
          <cell r="GG10">
            <v>0</v>
          </cell>
          <cell r="GH10">
            <v>1</v>
          </cell>
          <cell r="GI10">
            <v>0</v>
          </cell>
          <cell r="GL10" t="str">
            <v>Structure de santé (centre, clinique, hôpital, etc.)</v>
          </cell>
          <cell r="GN10" t="str">
            <v>Centre de sante/d'accueil</v>
          </cell>
          <cell r="GQ10">
            <v>0</v>
          </cell>
          <cell r="GR10">
            <v>0</v>
          </cell>
          <cell r="GS10">
            <v>0</v>
          </cell>
          <cell r="GT10">
            <v>1</v>
          </cell>
          <cell r="GU10">
            <v>1</v>
          </cell>
          <cell r="GV10">
            <v>0</v>
          </cell>
          <cell r="GW10">
            <v>0</v>
          </cell>
          <cell r="GX10">
            <v>0</v>
          </cell>
          <cell r="GY10">
            <v>0</v>
          </cell>
          <cell r="GZ10">
            <v>0</v>
          </cell>
          <cell r="HA10">
            <v>0</v>
          </cell>
          <cell r="HB10">
            <v>0</v>
          </cell>
          <cell r="HE10" t="str">
            <v>Non</v>
          </cell>
          <cell r="KC10">
            <v>0</v>
          </cell>
          <cell r="KD10">
            <v>0</v>
          </cell>
          <cell r="KE10">
            <v>0</v>
          </cell>
          <cell r="KF10">
            <v>0</v>
          </cell>
          <cell r="KG10">
            <v>0</v>
          </cell>
          <cell r="KH10">
            <v>0</v>
          </cell>
          <cell r="KI10">
            <v>0</v>
          </cell>
          <cell r="KJ10">
            <v>0</v>
          </cell>
          <cell r="KK10">
            <v>0</v>
          </cell>
          <cell r="KL10">
            <v>0</v>
          </cell>
          <cell r="KM10">
            <v>0</v>
          </cell>
          <cell r="KN10">
            <v>0</v>
          </cell>
          <cell r="KO10">
            <v>1</v>
          </cell>
          <cell r="KP10">
            <v>0</v>
          </cell>
          <cell r="KQ10">
            <v>0</v>
          </cell>
          <cell r="KR10">
            <v>0</v>
          </cell>
          <cell r="KS10">
            <v>1</v>
          </cell>
          <cell r="KT10">
            <v>0</v>
          </cell>
          <cell r="KU10">
            <v>0</v>
          </cell>
          <cell r="KV10">
            <v>0</v>
          </cell>
          <cell r="KY10">
            <v>1</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v>
          </cell>
          <cell r="LR10">
            <v>0</v>
          </cell>
          <cell r="LU10">
            <v>1</v>
          </cell>
          <cell r="LV10">
            <v>0</v>
          </cell>
          <cell r="LW10">
            <v>0</v>
          </cell>
          <cell r="LX10">
            <v>0</v>
          </cell>
          <cell r="LY10">
            <v>0</v>
          </cell>
          <cell r="LZ10">
            <v>0</v>
          </cell>
          <cell r="MA10">
            <v>0</v>
          </cell>
          <cell r="MB10">
            <v>0</v>
          </cell>
          <cell r="MC10">
            <v>0</v>
          </cell>
          <cell r="MD10">
            <v>0</v>
          </cell>
          <cell r="ME10">
            <v>0</v>
          </cell>
          <cell r="MF10">
            <v>0</v>
          </cell>
          <cell r="MG10">
            <v>0</v>
          </cell>
          <cell r="MH10">
            <v>0</v>
          </cell>
          <cell r="MI10">
            <v>0</v>
          </cell>
          <cell r="MJ10">
            <v>0</v>
          </cell>
          <cell r="MK10">
            <v>0</v>
          </cell>
          <cell r="ML10">
            <v>0</v>
          </cell>
          <cell r="MM10">
            <v>0</v>
          </cell>
          <cell r="MN10">
            <v>0</v>
          </cell>
          <cell r="MQ10">
            <v>0</v>
          </cell>
          <cell r="MR10">
            <v>0</v>
          </cell>
          <cell r="MS10">
            <v>0</v>
          </cell>
          <cell r="MT10">
            <v>0</v>
          </cell>
          <cell r="MU10">
            <v>0</v>
          </cell>
          <cell r="MV10">
            <v>0</v>
          </cell>
          <cell r="MW10">
            <v>0</v>
          </cell>
          <cell r="MX10">
            <v>0</v>
          </cell>
          <cell r="MY10">
            <v>0</v>
          </cell>
          <cell r="MZ10">
            <v>0</v>
          </cell>
          <cell r="NA10">
            <v>0</v>
          </cell>
          <cell r="NB10">
            <v>0</v>
          </cell>
          <cell r="NC10">
            <v>1</v>
          </cell>
          <cell r="ND10">
            <v>0</v>
          </cell>
          <cell r="NE10">
            <v>0</v>
          </cell>
          <cell r="NF10">
            <v>0</v>
          </cell>
          <cell r="NG10">
            <v>1</v>
          </cell>
          <cell r="NH10">
            <v>0</v>
          </cell>
          <cell r="NI10">
            <v>0</v>
          </cell>
          <cell r="NJ10">
            <v>0</v>
          </cell>
          <cell r="NL10" t="str">
            <v>Non</v>
          </cell>
          <cell r="NP10">
            <v>0</v>
          </cell>
          <cell r="NR10" t="str">
            <v>Communauté hôte prête à assister pour un temps limité</v>
          </cell>
          <cell r="NT10" t="str">
            <v>Oui</v>
          </cell>
          <cell r="NW10">
            <v>1</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0</v>
          </cell>
          <cell r="OR10">
            <v>0</v>
          </cell>
          <cell r="OS10">
            <v>0</v>
          </cell>
          <cell r="OT10">
            <v>0</v>
          </cell>
          <cell r="OW10" t="str">
            <v>Non</v>
          </cell>
          <cell r="OZ10" t="str">
            <v>Oui</v>
          </cell>
          <cell r="PA10" t="str">
            <v>Oui, beaucoup (plus de la moitié des enfants de 6 à 11 ans)</v>
          </cell>
          <cell r="PB10" t="str">
            <v>Il n’y a pas de fourniture (p. ex. des pupitres)</v>
          </cell>
          <cell r="PD10" t="str">
            <v>Pour des raisons culturelles</v>
          </cell>
          <cell r="PG10" t="str">
            <v>Ecoles existantes</v>
          </cell>
          <cell r="PX10">
            <v>0</v>
          </cell>
          <cell r="PY10">
            <v>0</v>
          </cell>
          <cell r="PZ10">
            <v>0</v>
          </cell>
          <cell r="QA10">
            <v>0</v>
          </cell>
          <cell r="QB10">
            <v>0</v>
          </cell>
          <cell r="QC10">
            <v>0</v>
          </cell>
          <cell r="QD10">
            <v>1</v>
          </cell>
          <cell r="QE10">
            <v>1</v>
          </cell>
          <cell r="QF10">
            <v>1</v>
          </cell>
          <cell r="QG10">
            <v>0</v>
          </cell>
          <cell r="QH10">
            <v>0</v>
          </cell>
          <cell r="QI10">
            <v>0</v>
          </cell>
          <cell r="QJ10">
            <v>0</v>
          </cell>
          <cell r="QK10">
            <v>0</v>
          </cell>
          <cell r="QL10">
            <v>0</v>
          </cell>
          <cell r="QM10">
            <v>0</v>
          </cell>
          <cell r="QO10" t="str">
            <v>Non</v>
          </cell>
          <cell r="RT10">
            <v>1</v>
          </cell>
          <cell r="RU10">
            <v>1</v>
          </cell>
          <cell r="RV10">
            <v>1</v>
          </cell>
          <cell r="RW10">
            <v>1</v>
          </cell>
          <cell r="RX10">
            <v>1</v>
          </cell>
          <cell r="RY10">
            <v>1</v>
          </cell>
        </row>
        <row r="11">
          <cell r="F11" t="str">
            <v>Oui</v>
          </cell>
          <cell r="I11">
            <v>0</v>
          </cell>
          <cell r="AW11">
            <v>45108</v>
          </cell>
          <cell r="AX11" t="str">
            <v>Oui</v>
          </cell>
          <cell r="BS11" t="str">
            <v>Oui , quelques-uns (moins de la moitié)</v>
          </cell>
          <cell r="CV11">
            <v>1</v>
          </cell>
          <cell r="CW11">
            <v>1</v>
          </cell>
          <cell r="CX11">
            <v>0</v>
          </cell>
          <cell r="CY11">
            <v>0</v>
          </cell>
          <cell r="CZ11">
            <v>0</v>
          </cell>
          <cell r="DA11">
            <v>1</v>
          </cell>
          <cell r="DB11">
            <v>0</v>
          </cell>
          <cell r="DC11">
            <v>0</v>
          </cell>
          <cell r="DD11">
            <v>0</v>
          </cell>
          <cell r="DF11">
            <v>0</v>
          </cell>
          <cell r="DG11">
            <v>0</v>
          </cell>
          <cell r="DH11">
            <v>0</v>
          </cell>
          <cell r="DI11">
            <v>0</v>
          </cell>
          <cell r="DJ11">
            <v>0</v>
          </cell>
          <cell r="DL11" t="str">
            <v>Aucun(e)</v>
          </cell>
          <cell r="DM11" t="str">
            <v>Aucun(e)</v>
          </cell>
          <cell r="DO11" t="str">
            <v>Non</v>
          </cell>
          <cell r="DP11" t="str">
            <v>Non</v>
          </cell>
          <cell r="DR11" t="str">
            <v>Presque pas de faim</v>
          </cell>
          <cell r="DV11">
            <v>0</v>
          </cell>
          <cell r="DW11">
            <v>1</v>
          </cell>
          <cell r="DX11">
            <v>1</v>
          </cell>
          <cell r="DY11">
            <v>0</v>
          </cell>
          <cell r="DZ11">
            <v>0</v>
          </cell>
          <cell r="EA11">
            <v>0</v>
          </cell>
          <cell r="EC11">
            <v>0</v>
          </cell>
          <cell r="ED11">
            <v>0</v>
          </cell>
          <cell r="EE11" t="str">
            <v>Quelques-uns (moins de la moitié des ménages)</v>
          </cell>
          <cell r="EF11" t="str">
            <v>Aucun(e)</v>
          </cell>
          <cell r="EI11">
            <v>0</v>
          </cell>
          <cell r="EJ11">
            <v>0</v>
          </cell>
          <cell r="EK11">
            <v>0</v>
          </cell>
          <cell r="EL11">
            <v>0</v>
          </cell>
          <cell r="EM11">
            <v>0</v>
          </cell>
          <cell r="EN11">
            <v>10</v>
          </cell>
          <cell r="EO11">
            <v>0</v>
          </cell>
          <cell r="EP11">
            <v>0</v>
          </cell>
          <cell r="EQ11">
            <v>0</v>
          </cell>
          <cell r="ER11">
            <v>0</v>
          </cell>
          <cell r="ES11">
            <v>1</v>
          </cell>
          <cell r="ET11" t="str">
            <v>Aucun, tous les ménages ont assez d'eau</v>
          </cell>
          <cell r="EV11">
            <v>0</v>
          </cell>
          <cell r="EW11">
            <v>0</v>
          </cell>
          <cell r="EX11">
            <v>0</v>
          </cell>
          <cell r="EY11">
            <v>0</v>
          </cell>
          <cell r="EZ11">
            <v>0</v>
          </cell>
          <cell r="FA11">
            <v>0</v>
          </cell>
          <cell r="FB11">
            <v>0</v>
          </cell>
          <cell r="FC11">
            <v>0</v>
          </cell>
          <cell r="FD11">
            <v>1</v>
          </cell>
          <cell r="FE11">
            <v>1</v>
          </cell>
          <cell r="FF11">
            <v>1</v>
          </cell>
          <cell r="FG11">
            <v>0</v>
          </cell>
          <cell r="FJ11" t="str">
            <v>Aucun(e)</v>
          </cell>
          <cell r="FL11" t="str">
            <v>Oui , quelques-un(e)s (moins de la moitié)</v>
          </cell>
          <cell r="GD11">
            <v>1</v>
          </cell>
          <cell r="GE11">
            <v>0</v>
          </cell>
          <cell r="GF11">
            <v>0</v>
          </cell>
          <cell r="GG11">
            <v>0</v>
          </cell>
          <cell r="GH11">
            <v>1</v>
          </cell>
          <cell r="GI11">
            <v>0</v>
          </cell>
          <cell r="GL11" t="str">
            <v>Guérisseur traditionnel / religieux</v>
          </cell>
          <cell r="GN11" t="str">
            <v>Centre de sante/d'accueil</v>
          </cell>
          <cell r="GQ11">
            <v>0</v>
          </cell>
          <cell r="GR11">
            <v>0</v>
          </cell>
          <cell r="GS11">
            <v>0</v>
          </cell>
          <cell r="GT11">
            <v>1</v>
          </cell>
          <cell r="GU11">
            <v>1</v>
          </cell>
          <cell r="GV11">
            <v>0</v>
          </cell>
          <cell r="GW11">
            <v>0</v>
          </cell>
          <cell r="GX11">
            <v>0</v>
          </cell>
          <cell r="GY11">
            <v>0</v>
          </cell>
          <cell r="GZ11">
            <v>0</v>
          </cell>
          <cell r="HA11">
            <v>0</v>
          </cell>
          <cell r="HB11">
            <v>0</v>
          </cell>
          <cell r="HE11" t="str">
            <v>Non</v>
          </cell>
          <cell r="KC11">
            <v>0</v>
          </cell>
          <cell r="KD11">
            <v>0</v>
          </cell>
          <cell r="KE11">
            <v>0</v>
          </cell>
          <cell r="KF11">
            <v>0</v>
          </cell>
          <cell r="KG11">
            <v>0</v>
          </cell>
          <cell r="KH11">
            <v>0</v>
          </cell>
          <cell r="KI11">
            <v>0</v>
          </cell>
          <cell r="KJ11">
            <v>0</v>
          </cell>
          <cell r="KK11">
            <v>0</v>
          </cell>
          <cell r="KL11">
            <v>0</v>
          </cell>
          <cell r="KM11">
            <v>0</v>
          </cell>
          <cell r="KN11">
            <v>0</v>
          </cell>
          <cell r="KO11">
            <v>1</v>
          </cell>
          <cell r="KP11">
            <v>0</v>
          </cell>
          <cell r="KQ11">
            <v>0</v>
          </cell>
          <cell r="KR11">
            <v>0</v>
          </cell>
          <cell r="KS11">
            <v>1</v>
          </cell>
          <cell r="KT11">
            <v>0</v>
          </cell>
          <cell r="KU11">
            <v>0</v>
          </cell>
          <cell r="KV11">
            <v>0</v>
          </cell>
          <cell r="KY11">
            <v>1</v>
          </cell>
          <cell r="KZ11">
            <v>0</v>
          </cell>
          <cell r="LA11">
            <v>0</v>
          </cell>
          <cell r="LB11">
            <v>0</v>
          </cell>
          <cell r="LC11">
            <v>0</v>
          </cell>
          <cell r="LD11">
            <v>0</v>
          </cell>
          <cell r="LE11">
            <v>0</v>
          </cell>
          <cell r="LF11">
            <v>0</v>
          </cell>
          <cell r="LG11">
            <v>0</v>
          </cell>
          <cell r="LH11">
            <v>0</v>
          </cell>
          <cell r="LI11">
            <v>0</v>
          </cell>
          <cell r="LJ11">
            <v>0</v>
          </cell>
          <cell r="LK11">
            <v>0</v>
          </cell>
          <cell r="LL11">
            <v>0</v>
          </cell>
          <cell r="LM11">
            <v>0</v>
          </cell>
          <cell r="LN11">
            <v>0</v>
          </cell>
          <cell r="LO11">
            <v>0</v>
          </cell>
          <cell r="LP11">
            <v>0</v>
          </cell>
          <cell r="LQ11">
            <v>0</v>
          </cell>
          <cell r="LR11">
            <v>0</v>
          </cell>
          <cell r="LU11">
            <v>0</v>
          </cell>
          <cell r="LV11">
            <v>0</v>
          </cell>
          <cell r="LW11">
            <v>0</v>
          </cell>
          <cell r="LX11">
            <v>0</v>
          </cell>
          <cell r="LY11">
            <v>0</v>
          </cell>
          <cell r="LZ11">
            <v>0</v>
          </cell>
          <cell r="MA11">
            <v>0</v>
          </cell>
          <cell r="MB11">
            <v>1</v>
          </cell>
          <cell r="MC11">
            <v>0</v>
          </cell>
          <cell r="MD11">
            <v>0</v>
          </cell>
          <cell r="ME11">
            <v>0</v>
          </cell>
          <cell r="MF11">
            <v>0</v>
          </cell>
          <cell r="MG11">
            <v>0</v>
          </cell>
          <cell r="MH11">
            <v>0</v>
          </cell>
          <cell r="MI11">
            <v>0</v>
          </cell>
          <cell r="MJ11">
            <v>0</v>
          </cell>
          <cell r="MK11">
            <v>0</v>
          </cell>
          <cell r="ML11">
            <v>0</v>
          </cell>
          <cell r="MM11">
            <v>0</v>
          </cell>
          <cell r="MN11">
            <v>0</v>
          </cell>
          <cell r="MQ11">
            <v>0</v>
          </cell>
          <cell r="MR11">
            <v>0</v>
          </cell>
          <cell r="MS11">
            <v>0</v>
          </cell>
          <cell r="MT11">
            <v>0</v>
          </cell>
          <cell r="MU11">
            <v>0</v>
          </cell>
          <cell r="MV11">
            <v>0</v>
          </cell>
          <cell r="MW11">
            <v>0</v>
          </cell>
          <cell r="MX11">
            <v>0</v>
          </cell>
          <cell r="MY11">
            <v>0</v>
          </cell>
          <cell r="MZ11">
            <v>0</v>
          </cell>
          <cell r="NA11">
            <v>0</v>
          </cell>
          <cell r="NB11">
            <v>0</v>
          </cell>
          <cell r="NC11">
            <v>1</v>
          </cell>
          <cell r="ND11">
            <v>0</v>
          </cell>
          <cell r="NE11">
            <v>1</v>
          </cell>
          <cell r="NF11">
            <v>0</v>
          </cell>
          <cell r="NG11">
            <v>1</v>
          </cell>
          <cell r="NH11">
            <v>0</v>
          </cell>
          <cell r="NI11">
            <v>0</v>
          </cell>
          <cell r="NJ11">
            <v>0</v>
          </cell>
          <cell r="NL11" t="str">
            <v>Ne sait pas</v>
          </cell>
          <cell r="NN11" t="str">
            <v>Ne sait pas</v>
          </cell>
          <cell r="NP11">
            <v>0</v>
          </cell>
          <cell r="NR11" t="str">
            <v>Communauté hôte prête à assister pour un temps limité</v>
          </cell>
          <cell r="NT11" t="str">
            <v>Oui</v>
          </cell>
          <cell r="NW11">
            <v>1</v>
          </cell>
          <cell r="NX11">
            <v>0</v>
          </cell>
          <cell r="NY11">
            <v>0</v>
          </cell>
          <cell r="NZ11">
            <v>0</v>
          </cell>
          <cell r="OA11">
            <v>0</v>
          </cell>
          <cell r="OB11">
            <v>0</v>
          </cell>
          <cell r="OC11">
            <v>0</v>
          </cell>
          <cell r="OD11">
            <v>0</v>
          </cell>
          <cell r="OE11">
            <v>0</v>
          </cell>
          <cell r="OF11">
            <v>0</v>
          </cell>
          <cell r="OG11">
            <v>0</v>
          </cell>
          <cell r="OH11">
            <v>0</v>
          </cell>
          <cell r="OI11">
            <v>0</v>
          </cell>
          <cell r="OJ11">
            <v>0</v>
          </cell>
          <cell r="OK11">
            <v>0</v>
          </cell>
          <cell r="OL11">
            <v>0</v>
          </cell>
          <cell r="OM11">
            <v>0</v>
          </cell>
          <cell r="ON11">
            <v>0</v>
          </cell>
          <cell r="OO11">
            <v>0</v>
          </cell>
          <cell r="OP11">
            <v>0</v>
          </cell>
          <cell r="OQ11">
            <v>0</v>
          </cell>
          <cell r="OR11">
            <v>0</v>
          </cell>
          <cell r="OS11">
            <v>0</v>
          </cell>
          <cell r="OT11">
            <v>0</v>
          </cell>
          <cell r="OW11" t="str">
            <v>Non</v>
          </cell>
          <cell r="OZ11" t="str">
            <v>Oui</v>
          </cell>
          <cell r="PA11" t="str">
            <v>Oui, beaucoup (plus de la moitié des enfants de 6 à 11 ans)</v>
          </cell>
          <cell r="PB11" t="str">
            <v>Elles ne peuvent pas payer le matériel scolaire</v>
          </cell>
          <cell r="PD11" t="str">
            <v>Ils ne peuvent pas payer le matériel scolaire</v>
          </cell>
          <cell r="PG11" t="str">
            <v>Ecoles existantes Autre(Spécifier)</v>
          </cell>
          <cell r="PP11">
            <v>50</v>
          </cell>
          <cell r="PQ11">
            <v>45</v>
          </cell>
          <cell r="PR11">
            <v>85</v>
          </cell>
          <cell r="PS11">
            <v>85</v>
          </cell>
          <cell r="PT11">
            <v>23</v>
          </cell>
          <cell r="PU11">
            <v>34</v>
          </cell>
          <cell r="PX11">
            <v>0</v>
          </cell>
          <cell r="PY11">
            <v>0</v>
          </cell>
          <cell r="PZ11">
            <v>0</v>
          </cell>
          <cell r="QA11">
            <v>0</v>
          </cell>
          <cell r="QB11">
            <v>1</v>
          </cell>
          <cell r="QC11">
            <v>0</v>
          </cell>
          <cell r="QD11">
            <v>1</v>
          </cell>
          <cell r="QE11">
            <v>1</v>
          </cell>
          <cell r="QF11">
            <v>0</v>
          </cell>
          <cell r="QG11">
            <v>0</v>
          </cell>
          <cell r="QH11">
            <v>0</v>
          </cell>
          <cell r="QI11">
            <v>0</v>
          </cell>
          <cell r="QJ11">
            <v>0</v>
          </cell>
          <cell r="QK11">
            <v>0</v>
          </cell>
          <cell r="QL11">
            <v>0</v>
          </cell>
          <cell r="QM11">
            <v>0</v>
          </cell>
          <cell r="QO11" t="str">
            <v>Non</v>
          </cell>
          <cell r="RT11">
            <v>1</v>
          </cell>
          <cell r="RU11">
            <v>1</v>
          </cell>
          <cell r="RV11">
            <v>1</v>
          </cell>
          <cell r="RW11">
            <v>1</v>
          </cell>
          <cell r="RX11">
            <v>1</v>
          </cell>
          <cell r="RY11">
            <v>1</v>
          </cell>
        </row>
        <row r="12">
          <cell r="F12" t="str">
            <v>Oui</v>
          </cell>
          <cell r="I12">
            <v>0</v>
          </cell>
          <cell r="AW12">
            <v>45135</v>
          </cell>
          <cell r="AX12" t="str">
            <v>Oui</v>
          </cell>
          <cell r="BS12" t="str">
            <v>Oui, beaucoup (plus de la moitié)</v>
          </cell>
          <cell r="BZ12">
            <v>25</v>
          </cell>
          <cell r="CA12">
            <v>29</v>
          </cell>
          <cell r="CD12">
            <v>13</v>
          </cell>
          <cell r="CE12">
            <v>12</v>
          </cell>
          <cell r="CH12">
            <v>0</v>
          </cell>
          <cell r="CI12">
            <v>0</v>
          </cell>
          <cell r="CV12">
            <v>1</v>
          </cell>
          <cell r="CW12">
            <v>1</v>
          </cell>
          <cell r="CX12">
            <v>1</v>
          </cell>
          <cell r="CY12">
            <v>0</v>
          </cell>
          <cell r="CZ12">
            <v>0</v>
          </cell>
          <cell r="DA12">
            <v>0</v>
          </cell>
          <cell r="DB12">
            <v>0</v>
          </cell>
          <cell r="DC12">
            <v>0</v>
          </cell>
          <cell r="DD12">
            <v>0</v>
          </cell>
          <cell r="DF12">
            <v>0</v>
          </cell>
          <cell r="DG12">
            <v>0</v>
          </cell>
          <cell r="DH12">
            <v>0</v>
          </cell>
          <cell r="DI12">
            <v>0</v>
          </cell>
          <cell r="DJ12">
            <v>0</v>
          </cell>
          <cell r="DL12" t="str">
            <v>Aucun(e)</v>
          </cell>
          <cell r="DM12" t="str">
            <v>Aucun(e)</v>
          </cell>
          <cell r="DO12" t="str">
            <v>Oui</v>
          </cell>
          <cell r="DP12" t="str">
            <v>Non</v>
          </cell>
          <cell r="DR12" t="str">
            <v>La faim est limitée, des stratégies sont disponibles pour faire face à l’accès réduit à la nourriture</v>
          </cell>
          <cell r="DV12">
            <v>1</v>
          </cell>
          <cell r="DW12">
            <v>0</v>
          </cell>
          <cell r="DX12">
            <v>1</v>
          </cell>
          <cell r="DY12">
            <v>0</v>
          </cell>
          <cell r="DZ12">
            <v>0</v>
          </cell>
          <cell r="EA12">
            <v>0</v>
          </cell>
          <cell r="EC12">
            <v>0</v>
          </cell>
          <cell r="ED12">
            <v>0</v>
          </cell>
          <cell r="EE12" t="str">
            <v>Ne sait pas</v>
          </cell>
          <cell r="EF12" t="str">
            <v>Aucun(e)</v>
          </cell>
          <cell r="EI12">
            <v>0</v>
          </cell>
          <cell r="EJ12">
            <v>0</v>
          </cell>
          <cell r="EK12">
            <v>0</v>
          </cell>
          <cell r="EL12">
            <v>0</v>
          </cell>
          <cell r="EM12">
            <v>4</v>
          </cell>
          <cell r="EN12">
            <v>5</v>
          </cell>
          <cell r="EO12">
            <v>0</v>
          </cell>
          <cell r="EP12">
            <v>0</v>
          </cell>
          <cell r="EQ12">
            <v>0</v>
          </cell>
          <cell r="ER12">
            <v>0</v>
          </cell>
          <cell r="ES12">
            <v>0</v>
          </cell>
          <cell r="ET12" t="str">
            <v>Ne sait pas</v>
          </cell>
          <cell r="EV12">
            <v>0</v>
          </cell>
          <cell r="EW12">
            <v>1</v>
          </cell>
          <cell r="EX12">
            <v>0</v>
          </cell>
          <cell r="EY12">
            <v>0</v>
          </cell>
          <cell r="EZ12">
            <v>0</v>
          </cell>
          <cell r="FA12">
            <v>0</v>
          </cell>
          <cell r="FB12">
            <v>0</v>
          </cell>
          <cell r="FC12">
            <v>0</v>
          </cell>
          <cell r="FD12">
            <v>0</v>
          </cell>
          <cell r="FE12">
            <v>0</v>
          </cell>
          <cell r="FF12">
            <v>0</v>
          </cell>
          <cell r="FG12">
            <v>0</v>
          </cell>
          <cell r="FJ12" t="str">
            <v>Aucun(e)</v>
          </cell>
          <cell r="FL12" t="str">
            <v>Oui , quelques-un(e)s (moins de la moitié)</v>
          </cell>
          <cell r="GD12">
            <v>0</v>
          </cell>
          <cell r="GE12">
            <v>1</v>
          </cell>
          <cell r="GF12">
            <v>1</v>
          </cell>
          <cell r="GG12">
            <v>1</v>
          </cell>
          <cell r="GH12">
            <v>0</v>
          </cell>
          <cell r="GI12">
            <v>0</v>
          </cell>
          <cell r="GL12" t="str">
            <v>Structure de santé (centre, clinique, hôpital, etc.)</v>
          </cell>
          <cell r="GN12" t="str">
            <v>Centre de sante/d'accueil</v>
          </cell>
          <cell r="GQ12">
            <v>0</v>
          </cell>
          <cell r="GR12">
            <v>0</v>
          </cell>
          <cell r="GS12">
            <v>0</v>
          </cell>
          <cell r="GT12">
            <v>0</v>
          </cell>
          <cell r="GU12">
            <v>1</v>
          </cell>
          <cell r="GV12">
            <v>0</v>
          </cell>
          <cell r="GW12">
            <v>0</v>
          </cell>
          <cell r="GX12">
            <v>0</v>
          </cell>
          <cell r="GY12">
            <v>0</v>
          </cell>
          <cell r="GZ12">
            <v>0</v>
          </cell>
          <cell r="HA12">
            <v>0</v>
          </cell>
          <cell r="HB12">
            <v>0</v>
          </cell>
          <cell r="HE12" t="str">
            <v>Oui</v>
          </cell>
          <cell r="HF12" t="str">
            <v>Aucun(e)</v>
          </cell>
          <cell r="HG12" t="str">
            <v>Non, manque modéré</v>
          </cell>
          <cell r="HH12" t="str">
            <v>Non, manque modéré</v>
          </cell>
          <cell r="HK12">
            <v>1</v>
          </cell>
          <cell r="HL12">
            <v>1</v>
          </cell>
          <cell r="HM12">
            <v>1</v>
          </cell>
          <cell r="HN12">
            <v>0</v>
          </cell>
          <cell r="HO12">
            <v>1</v>
          </cell>
          <cell r="HP12">
            <v>0</v>
          </cell>
          <cell r="HQ12">
            <v>0</v>
          </cell>
          <cell r="HR12">
            <v>0</v>
          </cell>
          <cell r="HS12">
            <v>0</v>
          </cell>
          <cell r="HT12">
            <v>0</v>
          </cell>
          <cell r="HV12">
            <v>0</v>
          </cell>
          <cell r="HW12">
            <v>0</v>
          </cell>
          <cell r="HZ12">
            <v>1</v>
          </cell>
          <cell r="IA12">
            <v>1</v>
          </cell>
          <cell r="IB12">
            <v>1</v>
          </cell>
          <cell r="IC12">
            <v>0</v>
          </cell>
          <cell r="ID12">
            <v>0</v>
          </cell>
          <cell r="IE12">
            <v>0</v>
          </cell>
          <cell r="IF12">
            <v>0</v>
          </cell>
          <cell r="IG12">
            <v>0</v>
          </cell>
          <cell r="IH12">
            <v>0</v>
          </cell>
          <cell r="II12">
            <v>0</v>
          </cell>
          <cell r="IK12">
            <v>0</v>
          </cell>
          <cell r="IL12">
            <v>0</v>
          </cell>
          <cell r="IO12">
            <v>1</v>
          </cell>
          <cell r="IP12">
            <v>1</v>
          </cell>
          <cell r="IQ12">
            <v>1</v>
          </cell>
          <cell r="IR12">
            <v>1</v>
          </cell>
          <cell r="IS12">
            <v>1</v>
          </cell>
          <cell r="IT12">
            <v>0</v>
          </cell>
          <cell r="IU12">
            <v>0</v>
          </cell>
          <cell r="IV12">
            <v>0</v>
          </cell>
          <cell r="IW12">
            <v>0</v>
          </cell>
          <cell r="IX12">
            <v>0</v>
          </cell>
          <cell r="IZ12">
            <v>0</v>
          </cell>
          <cell r="JA12">
            <v>0</v>
          </cell>
          <cell r="JD12">
            <v>178</v>
          </cell>
          <cell r="JE12">
            <v>17</v>
          </cell>
          <cell r="JF12">
            <v>44</v>
          </cell>
          <cell r="JG12">
            <v>3</v>
          </cell>
          <cell r="JH12">
            <v>83</v>
          </cell>
          <cell r="JO12">
            <v>6</v>
          </cell>
          <cell r="JP12">
            <v>0</v>
          </cell>
          <cell r="JQ12">
            <v>0</v>
          </cell>
          <cell r="JS12">
            <v>8</v>
          </cell>
          <cell r="KC12">
            <v>0</v>
          </cell>
          <cell r="KD12">
            <v>0</v>
          </cell>
          <cell r="KE12">
            <v>1</v>
          </cell>
          <cell r="KF12">
            <v>1</v>
          </cell>
          <cell r="KG12">
            <v>1</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Y12">
            <v>0</v>
          </cell>
          <cell r="KZ12">
            <v>0</v>
          </cell>
          <cell r="LA12">
            <v>1</v>
          </cell>
          <cell r="LB12">
            <v>1</v>
          </cell>
          <cell r="LC12">
            <v>1</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U12">
            <v>0</v>
          </cell>
          <cell r="LV12">
            <v>0</v>
          </cell>
          <cell r="LW12">
            <v>1</v>
          </cell>
          <cell r="LX12">
            <v>1</v>
          </cell>
          <cell r="LY12">
            <v>1</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Q12">
            <v>0</v>
          </cell>
          <cell r="MR12">
            <v>0</v>
          </cell>
          <cell r="MS12">
            <v>1</v>
          </cell>
          <cell r="MT12">
            <v>1</v>
          </cell>
          <cell r="MU12">
            <v>1</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L12" t="str">
            <v>Non</v>
          </cell>
          <cell r="NN12" t="str">
            <v>Non</v>
          </cell>
          <cell r="NP12">
            <v>0</v>
          </cell>
          <cell r="NR12" t="str">
            <v>Communauté hôte prête à assister pour le temps nécessaire</v>
          </cell>
          <cell r="NT12" t="str">
            <v>Oui</v>
          </cell>
          <cell r="NW12">
            <v>0</v>
          </cell>
          <cell r="NX12">
            <v>0</v>
          </cell>
          <cell r="NY12">
            <v>1</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W12" t="str">
            <v>Non</v>
          </cell>
          <cell r="OZ12" t="str">
            <v>Oui</v>
          </cell>
          <cell r="PA12" t="str">
            <v>Aucun, ils vont tous à l'école</v>
          </cell>
          <cell r="PG12" t="str">
            <v>Ecoles existantes</v>
          </cell>
          <cell r="PX12">
            <v>0</v>
          </cell>
          <cell r="PY12">
            <v>0</v>
          </cell>
          <cell r="PZ12">
            <v>1</v>
          </cell>
          <cell r="QA12">
            <v>0</v>
          </cell>
          <cell r="QB12">
            <v>0</v>
          </cell>
          <cell r="QC12">
            <v>0</v>
          </cell>
          <cell r="QD12">
            <v>1</v>
          </cell>
          <cell r="QE12">
            <v>1</v>
          </cell>
          <cell r="QF12">
            <v>0</v>
          </cell>
          <cell r="QG12">
            <v>0</v>
          </cell>
          <cell r="QH12">
            <v>0</v>
          </cell>
          <cell r="QI12">
            <v>0</v>
          </cell>
          <cell r="QJ12">
            <v>0</v>
          </cell>
          <cell r="QK12">
            <v>0</v>
          </cell>
          <cell r="QL12">
            <v>0</v>
          </cell>
          <cell r="QM12">
            <v>0</v>
          </cell>
          <cell r="QO12" t="str">
            <v>Non</v>
          </cell>
          <cell r="RT12">
            <v>1</v>
          </cell>
          <cell r="RU12">
            <v>1</v>
          </cell>
          <cell r="RV12">
            <v>1</v>
          </cell>
          <cell r="RW12">
            <v>1</v>
          </cell>
          <cell r="RX12">
            <v>1</v>
          </cell>
          <cell r="RY12">
            <v>1</v>
          </cell>
        </row>
        <row r="13">
          <cell r="F13" t="str">
            <v>Oui</v>
          </cell>
          <cell r="I13">
            <v>0</v>
          </cell>
          <cell r="AW13">
            <v>45205</v>
          </cell>
          <cell r="AX13" t="str">
            <v>Oui</v>
          </cell>
          <cell r="BS13" t="str">
            <v>Oui, beaucoup (plus de la moitié)</v>
          </cell>
          <cell r="BZ13">
            <v>6</v>
          </cell>
          <cell r="CA13">
            <v>7</v>
          </cell>
          <cell r="CD13">
            <v>5</v>
          </cell>
          <cell r="CE13">
            <v>3</v>
          </cell>
          <cell r="CH13">
            <v>1</v>
          </cell>
          <cell r="CI13">
            <v>1</v>
          </cell>
          <cell r="CV13">
            <v>0</v>
          </cell>
          <cell r="CW13">
            <v>1</v>
          </cell>
          <cell r="CX13">
            <v>0</v>
          </cell>
          <cell r="CY13">
            <v>1</v>
          </cell>
          <cell r="CZ13">
            <v>0</v>
          </cell>
          <cell r="DA13">
            <v>1</v>
          </cell>
          <cell r="DB13">
            <v>0</v>
          </cell>
          <cell r="DC13">
            <v>0</v>
          </cell>
          <cell r="DD13">
            <v>0</v>
          </cell>
          <cell r="DF13">
            <v>0</v>
          </cell>
          <cell r="DG13">
            <v>0</v>
          </cell>
          <cell r="DH13">
            <v>0</v>
          </cell>
          <cell r="DI13">
            <v>0</v>
          </cell>
          <cell r="DJ13">
            <v>0</v>
          </cell>
          <cell r="DL13" t="str">
            <v>Aucun(e)</v>
          </cell>
          <cell r="DM13" t="str">
            <v>Pas pertinent pour ce contexte</v>
          </cell>
          <cell r="DO13" t="str">
            <v>Oui</v>
          </cell>
          <cell r="DP13" t="str">
            <v>Non</v>
          </cell>
          <cell r="DR13" t="str">
            <v>La faim est importante, les options sont limitées pour faire face à l’accès réduit à la nourriture</v>
          </cell>
          <cell r="DV13">
            <v>1</v>
          </cell>
          <cell r="DW13">
            <v>0</v>
          </cell>
          <cell r="DX13">
            <v>1</v>
          </cell>
          <cell r="DY13">
            <v>0</v>
          </cell>
          <cell r="DZ13">
            <v>0</v>
          </cell>
          <cell r="EA13">
            <v>0</v>
          </cell>
          <cell r="EC13">
            <v>0</v>
          </cell>
          <cell r="ED13">
            <v>0</v>
          </cell>
          <cell r="EE13" t="str">
            <v>Quelques-uns (moins de la moitié des ménages)</v>
          </cell>
          <cell r="EF13" t="str">
            <v>Aucun(e)</v>
          </cell>
          <cell r="EI13">
            <v>0</v>
          </cell>
          <cell r="EJ13">
            <v>5</v>
          </cell>
          <cell r="EK13">
            <v>0</v>
          </cell>
          <cell r="EL13">
            <v>0</v>
          </cell>
          <cell r="EM13">
            <v>1</v>
          </cell>
          <cell r="EN13">
            <v>0</v>
          </cell>
          <cell r="EO13">
            <v>0</v>
          </cell>
          <cell r="EP13">
            <v>0</v>
          </cell>
          <cell r="EQ13">
            <v>0</v>
          </cell>
          <cell r="ER13">
            <v>0</v>
          </cell>
          <cell r="ES13">
            <v>0</v>
          </cell>
          <cell r="ET13" t="str">
            <v>Oui , quelques-uns (moins de la moitié)</v>
          </cell>
          <cell r="EV13">
            <v>0</v>
          </cell>
          <cell r="EW13">
            <v>0</v>
          </cell>
          <cell r="EX13">
            <v>0</v>
          </cell>
          <cell r="EY13">
            <v>0</v>
          </cell>
          <cell r="EZ13">
            <v>0</v>
          </cell>
          <cell r="FA13">
            <v>1</v>
          </cell>
          <cell r="FB13">
            <v>1</v>
          </cell>
          <cell r="FC13">
            <v>0</v>
          </cell>
          <cell r="FD13">
            <v>0</v>
          </cell>
          <cell r="FE13">
            <v>0</v>
          </cell>
          <cell r="FF13">
            <v>0</v>
          </cell>
          <cell r="FG13">
            <v>0</v>
          </cell>
          <cell r="FJ13" t="str">
            <v>Oui , quelques-un(e)s (moins de la moitié)</v>
          </cell>
          <cell r="FL13" t="str">
            <v>Oui , quelques-un(e)s (moins de la moitié)</v>
          </cell>
          <cell r="GD13">
            <v>1</v>
          </cell>
          <cell r="GE13">
            <v>0</v>
          </cell>
          <cell r="GF13">
            <v>1</v>
          </cell>
          <cell r="GG13">
            <v>0</v>
          </cell>
          <cell r="GH13">
            <v>0</v>
          </cell>
          <cell r="GI13">
            <v>0</v>
          </cell>
          <cell r="GL13" t="str">
            <v>Structure de santé (centre, clinique, hôpital, etc.)</v>
          </cell>
          <cell r="GN13" t="str">
            <v>Centre de sante/d'accueil</v>
          </cell>
          <cell r="GQ13">
            <v>0</v>
          </cell>
          <cell r="GR13">
            <v>0</v>
          </cell>
          <cell r="GS13">
            <v>1</v>
          </cell>
          <cell r="GT13">
            <v>0</v>
          </cell>
          <cell r="GU13">
            <v>1</v>
          </cell>
          <cell r="GV13">
            <v>0</v>
          </cell>
          <cell r="GW13">
            <v>0</v>
          </cell>
          <cell r="GX13">
            <v>0</v>
          </cell>
          <cell r="GY13">
            <v>0</v>
          </cell>
          <cell r="GZ13">
            <v>0</v>
          </cell>
          <cell r="HA13">
            <v>0</v>
          </cell>
          <cell r="HB13">
            <v>0</v>
          </cell>
          <cell r="HE13" t="str">
            <v>Oui</v>
          </cell>
          <cell r="HF13" t="str">
            <v>Aucun(e)</v>
          </cell>
          <cell r="HG13" t="str">
            <v>Non, manque grave</v>
          </cell>
          <cell r="HH13" t="str">
            <v>Non, manque grave</v>
          </cell>
          <cell r="HK13">
            <v>1</v>
          </cell>
          <cell r="HL13">
            <v>1</v>
          </cell>
          <cell r="HM13">
            <v>1</v>
          </cell>
          <cell r="HN13">
            <v>0</v>
          </cell>
          <cell r="HO13">
            <v>0</v>
          </cell>
          <cell r="HP13">
            <v>0</v>
          </cell>
          <cell r="HQ13">
            <v>0</v>
          </cell>
          <cell r="HR13">
            <v>0</v>
          </cell>
          <cell r="HS13">
            <v>0</v>
          </cell>
          <cell r="HT13">
            <v>0</v>
          </cell>
          <cell r="HV13">
            <v>0</v>
          </cell>
          <cell r="HW13">
            <v>0</v>
          </cell>
          <cell r="HZ13">
            <v>1</v>
          </cell>
          <cell r="IA13">
            <v>1</v>
          </cell>
          <cell r="IB13">
            <v>1</v>
          </cell>
          <cell r="IC13">
            <v>0</v>
          </cell>
          <cell r="ID13">
            <v>0</v>
          </cell>
          <cell r="IE13">
            <v>0</v>
          </cell>
          <cell r="IF13">
            <v>0</v>
          </cell>
          <cell r="IG13">
            <v>0</v>
          </cell>
          <cell r="IH13">
            <v>0</v>
          </cell>
          <cell r="II13">
            <v>0</v>
          </cell>
          <cell r="IK13">
            <v>0</v>
          </cell>
          <cell r="IL13">
            <v>0</v>
          </cell>
          <cell r="IO13">
            <v>1</v>
          </cell>
          <cell r="IP13">
            <v>1</v>
          </cell>
          <cell r="IQ13">
            <v>1</v>
          </cell>
          <cell r="IR13">
            <v>0</v>
          </cell>
          <cell r="IS13">
            <v>0</v>
          </cell>
          <cell r="IT13">
            <v>0</v>
          </cell>
          <cell r="IU13">
            <v>0</v>
          </cell>
          <cell r="IV13">
            <v>0</v>
          </cell>
          <cell r="IW13">
            <v>0</v>
          </cell>
          <cell r="IX13">
            <v>0</v>
          </cell>
          <cell r="IZ13">
            <v>0</v>
          </cell>
          <cell r="JA13">
            <v>0</v>
          </cell>
          <cell r="JD13">
            <v>118</v>
          </cell>
          <cell r="JE13">
            <v>6</v>
          </cell>
          <cell r="JF13">
            <v>1</v>
          </cell>
          <cell r="JO13">
            <v>0</v>
          </cell>
          <cell r="JP13">
            <v>0</v>
          </cell>
          <cell r="JQ13">
            <v>0</v>
          </cell>
          <cell r="KC13">
            <v>0</v>
          </cell>
          <cell r="KD13">
            <v>0</v>
          </cell>
          <cell r="KE13">
            <v>0</v>
          </cell>
          <cell r="KF13">
            <v>0</v>
          </cell>
          <cell r="KG13">
            <v>1</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Y13">
            <v>0</v>
          </cell>
          <cell r="KZ13">
            <v>0</v>
          </cell>
          <cell r="LA13">
            <v>0</v>
          </cell>
          <cell r="LB13">
            <v>0</v>
          </cell>
          <cell r="LC13">
            <v>1</v>
          </cell>
          <cell r="LD13">
            <v>0</v>
          </cell>
          <cell r="LE13">
            <v>0</v>
          </cell>
          <cell r="LF13">
            <v>0</v>
          </cell>
          <cell r="LG13">
            <v>0</v>
          </cell>
          <cell r="LH13">
            <v>0</v>
          </cell>
          <cell r="LI13">
            <v>0</v>
          </cell>
          <cell r="LJ13">
            <v>0</v>
          </cell>
          <cell r="LK13">
            <v>0</v>
          </cell>
          <cell r="LL13">
            <v>0</v>
          </cell>
          <cell r="LM13">
            <v>0</v>
          </cell>
          <cell r="LN13">
            <v>0</v>
          </cell>
          <cell r="LO13">
            <v>0</v>
          </cell>
          <cell r="LP13">
            <v>0</v>
          </cell>
          <cell r="LQ13">
            <v>0</v>
          </cell>
          <cell r="LR13">
            <v>0</v>
          </cell>
          <cell r="LU13">
            <v>0</v>
          </cell>
          <cell r="LV13">
            <v>0</v>
          </cell>
          <cell r="LW13">
            <v>0</v>
          </cell>
          <cell r="LX13">
            <v>0</v>
          </cell>
          <cell r="LY13">
            <v>1</v>
          </cell>
          <cell r="LZ13">
            <v>0</v>
          </cell>
          <cell r="MA13">
            <v>0</v>
          </cell>
          <cell r="MB13">
            <v>0</v>
          </cell>
          <cell r="MC13">
            <v>0</v>
          </cell>
          <cell r="MD13">
            <v>0</v>
          </cell>
          <cell r="ME13">
            <v>0</v>
          </cell>
          <cell r="MF13">
            <v>0</v>
          </cell>
          <cell r="MG13">
            <v>0</v>
          </cell>
          <cell r="MH13">
            <v>0</v>
          </cell>
          <cell r="MI13">
            <v>0</v>
          </cell>
          <cell r="MJ13">
            <v>0</v>
          </cell>
          <cell r="MK13">
            <v>0</v>
          </cell>
          <cell r="ML13">
            <v>0</v>
          </cell>
          <cell r="MM13">
            <v>0</v>
          </cell>
          <cell r="MN13">
            <v>0</v>
          </cell>
          <cell r="MQ13">
            <v>0</v>
          </cell>
          <cell r="MR13">
            <v>0</v>
          </cell>
          <cell r="MS13">
            <v>0</v>
          </cell>
          <cell r="MT13">
            <v>0</v>
          </cell>
          <cell r="MU13">
            <v>1</v>
          </cell>
          <cell r="MV13">
            <v>0</v>
          </cell>
          <cell r="MW13">
            <v>0</v>
          </cell>
          <cell r="MX13">
            <v>0</v>
          </cell>
          <cell r="MY13">
            <v>0</v>
          </cell>
          <cell r="MZ13">
            <v>0</v>
          </cell>
          <cell r="NA13">
            <v>0</v>
          </cell>
          <cell r="NB13">
            <v>0</v>
          </cell>
          <cell r="NC13">
            <v>0</v>
          </cell>
          <cell r="ND13">
            <v>0</v>
          </cell>
          <cell r="NE13">
            <v>0</v>
          </cell>
          <cell r="NF13">
            <v>0</v>
          </cell>
          <cell r="NG13">
            <v>0</v>
          </cell>
          <cell r="NH13">
            <v>0</v>
          </cell>
          <cell r="NI13">
            <v>0</v>
          </cell>
          <cell r="NJ13">
            <v>0</v>
          </cell>
          <cell r="NL13" t="str">
            <v>Oui</v>
          </cell>
          <cell r="NN13" t="str">
            <v>Non</v>
          </cell>
          <cell r="NP13">
            <v>0</v>
          </cell>
          <cell r="NR13" t="str">
            <v>Communauté hôte prête à assister pour le temps nécessaire</v>
          </cell>
          <cell r="NT13" t="str">
            <v>Oui</v>
          </cell>
          <cell r="NW13">
            <v>0</v>
          </cell>
          <cell r="NX13">
            <v>0</v>
          </cell>
          <cell r="NY13">
            <v>0</v>
          </cell>
          <cell r="NZ13">
            <v>1</v>
          </cell>
          <cell r="OA13">
            <v>0</v>
          </cell>
          <cell r="OB13">
            <v>1</v>
          </cell>
          <cell r="OC13">
            <v>0</v>
          </cell>
          <cell r="OD13">
            <v>0</v>
          </cell>
          <cell r="OE13">
            <v>0</v>
          </cell>
          <cell r="OF13">
            <v>0</v>
          </cell>
          <cell r="OG13">
            <v>0</v>
          </cell>
          <cell r="OH13">
            <v>0</v>
          </cell>
          <cell r="OI13">
            <v>0</v>
          </cell>
          <cell r="OJ13">
            <v>0</v>
          </cell>
          <cell r="OK13">
            <v>0</v>
          </cell>
          <cell r="OL13">
            <v>0</v>
          </cell>
          <cell r="OM13">
            <v>0</v>
          </cell>
          <cell r="ON13">
            <v>0</v>
          </cell>
          <cell r="OO13">
            <v>0</v>
          </cell>
          <cell r="OP13">
            <v>0</v>
          </cell>
          <cell r="OQ13">
            <v>0</v>
          </cell>
          <cell r="OR13">
            <v>0</v>
          </cell>
          <cell r="OS13">
            <v>0</v>
          </cell>
          <cell r="OT13">
            <v>0</v>
          </cell>
          <cell r="OW13" t="str">
            <v>Non</v>
          </cell>
          <cell r="OZ13" t="str">
            <v>Oui</v>
          </cell>
          <cell r="PA13" t="str">
            <v>Oui, quelques-uns (moins de la moitié d'entre eux)</v>
          </cell>
          <cell r="PB13" t="str">
            <v>Elles ne peuvent pas payer les frais scolaires</v>
          </cell>
          <cell r="PD13" t="str">
            <v>Ils ne peuvent pas payer les frais scolaires</v>
          </cell>
          <cell r="PG13" t="str">
            <v>Ecoles existantes</v>
          </cell>
          <cell r="PX13">
            <v>0</v>
          </cell>
          <cell r="PY13">
            <v>0</v>
          </cell>
          <cell r="PZ13">
            <v>1</v>
          </cell>
          <cell r="QA13">
            <v>0</v>
          </cell>
          <cell r="QB13">
            <v>0</v>
          </cell>
          <cell r="QC13">
            <v>0</v>
          </cell>
          <cell r="QD13">
            <v>1</v>
          </cell>
          <cell r="QE13">
            <v>1</v>
          </cell>
          <cell r="QF13">
            <v>0</v>
          </cell>
          <cell r="QG13">
            <v>0</v>
          </cell>
          <cell r="QH13">
            <v>0</v>
          </cell>
          <cell r="QI13">
            <v>0</v>
          </cell>
          <cell r="QJ13">
            <v>0</v>
          </cell>
          <cell r="QK13">
            <v>0</v>
          </cell>
          <cell r="QL13">
            <v>0</v>
          </cell>
          <cell r="QM13">
            <v>0</v>
          </cell>
          <cell r="QO13" t="str">
            <v>Non</v>
          </cell>
          <cell r="RT13">
            <v>1</v>
          </cell>
          <cell r="RU13">
            <v>1</v>
          </cell>
          <cell r="RV13">
            <v>1</v>
          </cell>
          <cell r="RW13">
            <v>1</v>
          </cell>
          <cell r="RX13">
            <v>1</v>
          </cell>
          <cell r="RY13">
            <v>1</v>
          </cell>
        </row>
        <row r="14">
          <cell r="F14" t="str">
            <v>Oui</v>
          </cell>
          <cell r="I14">
            <v>0</v>
          </cell>
          <cell r="AW14">
            <v>45205</v>
          </cell>
          <cell r="AX14" t="str">
            <v>Oui</v>
          </cell>
          <cell r="BS14" t="str">
            <v>Oui , quelques-uns (moins de la moitié)</v>
          </cell>
          <cell r="BZ14">
            <v>23</v>
          </cell>
          <cell r="CA14">
            <v>12</v>
          </cell>
          <cell r="CD14">
            <v>0</v>
          </cell>
          <cell r="CE14">
            <v>0</v>
          </cell>
          <cell r="CH14">
            <v>0</v>
          </cell>
          <cell r="CI14">
            <v>0</v>
          </cell>
          <cell r="CV14">
            <v>1</v>
          </cell>
          <cell r="CW14">
            <v>1</v>
          </cell>
          <cell r="CX14">
            <v>1</v>
          </cell>
          <cell r="CY14">
            <v>0</v>
          </cell>
          <cell r="CZ14">
            <v>0</v>
          </cell>
          <cell r="DA14">
            <v>0</v>
          </cell>
          <cell r="DB14">
            <v>0</v>
          </cell>
          <cell r="DC14">
            <v>0</v>
          </cell>
          <cell r="DD14">
            <v>0</v>
          </cell>
          <cell r="DF14">
            <v>0</v>
          </cell>
          <cell r="DG14">
            <v>0</v>
          </cell>
          <cell r="DH14">
            <v>0</v>
          </cell>
          <cell r="DI14">
            <v>0</v>
          </cell>
          <cell r="DJ14">
            <v>0</v>
          </cell>
          <cell r="DL14" t="str">
            <v>Aucun(e)</v>
          </cell>
          <cell r="DM14" t="str">
            <v>Oui, beaucoup (plus de la moitié)</v>
          </cell>
          <cell r="DO14" t="str">
            <v>Oui</v>
          </cell>
          <cell r="DP14" t="str">
            <v>Non</v>
          </cell>
          <cell r="DR14" t="str">
            <v>La faim est importante, les options sont limitées pour faire face à l’accès réduit à la nourriture</v>
          </cell>
          <cell r="DV14">
            <v>0</v>
          </cell>
          <cell r="DW14">
            <v>1</v>
          </cell>
          <cell r="DX14">
            <v>0</v>
          </cell>
          <cell r="DY14">
            <v>0</v>
          </cell>
          <cell r="DZ14">
            <v>0</v>
          </cell>
          <cell r="EA14">
            <v>0</v>
          </cell>
          <cell r="EC14">
            <v>0</v>
          </cell>
          <cell r="ED14">
            <v>0</v>
          </cell>
          <cell r="EF14" t="str">
            <v>Oui , quelques-un(e)s (moins de la moitié)</v>
          </cell>
          <cell r="EI14">
            <v>0</v>
          </cell>
          <cell r="EJ14">
            <v>0</v>
          </cell>
          <cell r="EK14">
            <v>0</v>
          </cell>
          <cell r="EL14">
            <v>0</v>
          </cell>
          <cell r="EM14">
            <v>0</v>
          </cell>
          <cell r="EN14">
            <v>1</v>
          </cell>
          <cell r="EO14">
            <v>0</v>
          </cell>
          <cell r="EP14">
            <v>0</v>
          </cell>
          <cell r="EQ14">
            <v>0</v>
          </cell>
          <cell r="ER14">
            <v>0</v>
          </cell>
          <cell r="ES14">
            <v>0</v>
          </cell>
          <cell r="ET14" t="str">
            <v>Oui, beaucoup (plus de la moitié)</v>
          </cell>
          <cell r="EV14">
            <v>0</v>
          </cell>
          <cell r="EW14">
            <v>0</v>
          </cell>
          <cell r="EX14">
            <v>1</v>
          </cell>
          <cell r="EY14">
            <v>0</v>
          </cell>
          <cell r="EZ14">
            <v>0</v>
          </cell>
          <cell r="FA14">
            <v>0</v>
          </cell>
          <cell r="FB14">
            <v>0</v>
          </cell>
          <cell r="FC14">
            <v>0</v>
          </cell>
          <cell r="FD14">
            <v>1</v>
          </cell>
          <cell r="FE14">
            <v>0</v>
          </cell>
          <cell r="FF14">
            <v>0</v>
          </cell>
          <cell r="FG14">
            <v>0</v>
          </cell>
          <cell r="FJ14" t="str">
            <v>Aucun(e)</v>
          </cell>
          <cell r="FL14" t="str">
            <v>Oui , quelques-un(e)s (moins de la moitié)</v>
          </cell>
          <cell r="GD14">
            <v>1</v>
          </cell>
          <cell r="GE14">
            <v>0</v>
          </cell>
          <cell r="GF14">
            <v>0</v>
          </cell>
          <cell r="GG14">
            <v>0</v>
          </cell>
          <cell r="GH14">
            <v>0</v>
          </cell>
          <cell r="GI14">
            <v>0</v>
          </cell>
          <cell r="GL14" t="str">
            <v>Structure de santé (centre, clinique, hôpital, etc.)</v>
          </cell>
          <cell r="GN14" t="str">
            <v>A la maison avec sage-femme</v>
          </cell>
          <cell r="GQ14">
            <v>0</v>
          </cell>
          <cell r="GR14">
            <v>0</v>
          </cell>
          <cell r="GS14">
            <v>0</v>
          </cell>
          <cell r="GT14">
            <v>1</v>
          </cell>
          <cell r="GU14">
            <v>1</v>
          </cell>
          <cell r="GV14">
            <v>0</v>
          </cell>
          <cell r="GW14">
            <v>0</v>
          </cell>
          <cell r="GX14">
            <v>0</v>
          </cell>
          <cell r="GY14">
            <v>0</v>
          </cell>
          <cell r="GZ14">
            <v>0</v>
          </cell>
          <cell r="HA14">
            <v>0</v>
          </cell>
          <cell r="HB14">
            <v>0</v>
          </cell>
          <cell r="HE14" t="str">
            <v>Oui</v>
          </cell>
          <cell r="HF14" t="str">
            <v>Oui, un peu</v>
          </cell>
          <cell r="HG14" t="str">
            <v>Non, manque grave</v>
          </cell>
          <cell r="HH14" t="str">
            <v>Non, manque grave</v>
          </cell>
          <cell r="HK14">
            <v>1</v>
          </cell>
          <cell r="HL14">
            <v>1</v>
          </cell>
          <cell r="HM14">
            <v>1</v>
          </cell>
          <cell r="HN14">
            <v>1</v>
          </cell>
          <cell r="HO14">
            <v>1</v>
          </cell>
          <cell r="HP14">
            <v>0</v>
          </cell>
          <cell r="HQ14">
            <v>0</v>
          </cell>
          <cell r="HR14">
            <v>0</v>
          </cell>
          <cell r="HS14">
            <v>0</v>
          </cell>
          <cell r="HT14">
            <v>0</v>
          </cell>
          <cell r="HV14">
            <v>0</v>
          </cell>
          <cell r="HW14">
            <v>0</v>
          </cell>
          <cell r="HZ14">
            <v>1</v>
          </cell>
          <cell r="IA14">
            <v>1</v>
          </cell>
          <cell r="IB14">
            <v>1</v>
          </cell>
          <cell r="IC14">
            <v>1</v>
          </cell>
          <cell r="ID14">
            <v>1</v>
          </cell>
          <cell r="IE14">
            <v>0</v>
          </cell>
          <cell r="IF14">
            <v>0</v>
          </cell>
          <cell r="IG14">
            <v>0</v>
          </cell>
          <cell r="IH14">
            <v>0</v>
          </cell>
          <cell r="II14">
            <v>0</v>
          </cell>
          <cell r="IK14">
            <v>0</v>
          </cell>
          <cell r="IL14">
            <v>0</v>
          </cell>
          <cell r="IO14">
            <v>1</v>
          </cell>
          <cell r="IP14">
            <v>1</v>
          </cell>
          <cell r="IQ14">
            <v>1</v>
          </cell>
          <cell r="IR14">
            <v>1</v>
          </cell>
          <cell r="IS14">
            <v>1</v>
          </cell>
          <cell r="IT14">
            <v>0</v>
          </cell>
          <cell r="IU14">
            <v>0</v>
          </cell>
          <cell r="IV14">
            <v>0</v>
          </cell>
          <cell r="IW14">
            <v>0</v>
          </cell>
          <cell r="IX14">
            <v>0</v>
          </cell>
          <cell r="IZ14">
            <v>0</v>
          </cell>
          <cell r="JA14">
            <v>0</v>
          </cell>
          <cell r="JD14">
            <v>383</v>
          </cell>
          <cell r="JE14">
            <v>40</v>
          </cell>
          <cell r="JF14">
            <v>7</v>
          </cell>
          <cell r="JG14">
            <v>5</v>
          </cell>
          <cell r="JH14">
            <v>40</v>
          </cell>
          <cell r="JO14">
            <v>20</v>
          </cell>
          <cell r="JP14">
            <v>3</v>
          </cell>
          <cell r="JQ14">
            <v>3</v>
          </cell>
          <cell r="JS14">
            <v>40</v>
          </cell>
          <cell r="KC14">
            <v>0</v>
          </cell>
          <cell r="KD14">
            <v>0</v>
          </cell>
          <cell r="KE14">
            <v>1</v>
          </cell>
          <cell r="KF14">
            <v>0</v>
          </cell>
          <cell r="KG14">
            <v>1</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Y14">
            <v>0</v>
          </cell>
          <cell r="KZ14">
            <v>0</v>
          </cell>
          <cell r="LA14">
            <v>1</v>
          </cell>
          <cell r="LB14">
            <v>0</v>
          </cell>
          <cell r="LC14">
            <v>1</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U14">
            <v>0</v>
          </cell>
          <cell r="LV14">
            <v>0</v>
          </cell>
          <cell r="LW14">
            <v>1</v>
          </cell>
          <cell r="LX14">
            <v>0</v>
          </cell>
          <cell r="LY14">
            <v>1</v>
          </cell>
          <cell r="LZ14">
            <v>0</v>
          </cell>
          <cell r="MA14">
            <v>0</v>
          </cell>
          <cell r="MB14">
            <v>0</v>
          </cell>
          <cell r="MC14">
            <v>0</v>
          </cell>
          <cell r="MD14">
            <v>0</v>
          </cell>
          <cell r="ME14">
            <v>0</v>
          </cell>
          <cell r="MF14">
            <v>0</v>
          </cell>
          <cell r="MG14">
            <v>0</v>
          </cell>
          <cell r="MH14">
            <v>0</v>
          </cell>
          <cell r="MI14">
            <v>0</v>
          </cell>
          <cell r="MJ14">
            <v>0</v>
          </cell>
          <cell r="MK14">
            <v>0</v>
          </cell>
          <cell r="ML14">
            <v>0</v>
          </cell>
          <cell r="MM14">
            <v>0</v>
          </cell>
          <cell r="MN14">
            <v>0</v>
          </cell>
          <cell r="MQ14">
            <v>0</v>
          </cell>
          <cell r="MR14">
            <v>0</v>
          </cell>
          <cell r="MS14">
            <v>1</v>
          </cell>
          <cell r="MT14">
            <v>0</v>
          </cell>
          <cell r="MU14">
            <v>1</v>
          </cell>
          <cell r="MV14">
            <v>0</v>
          </cell>
          <cell r="MW14">
            <v>0</v>
          </cell>
          <cell r="MX14">
            <v>0</v>
          </cell>
          <cell r="MY14">
            <v>0</v>
          </cell>
          <cell r="MZ14">
            <v>0</v>
          </cell>
          <cell r="NA14">
            <v>0</v>
          </cell>
          <cell r="NB14">
            <v>0</v>
          </cell>
          <cell r="NC14">
            <v>0</v>
          </cell>
          <cell r="ND14">
            <v>0</v>
          </cell>
          <cell r="NE14">
            <v>0</v>
          </cell>
          <cell r="NF14">
            <v>0</v>
          </cell>
          <cell r="NG14">
            <v>0</v>
          </cell>
          <cell r="NH14">
            <v>0</v>
          </cell>
          <cell r="NI14">
            <v>0</v>
          </cell>
          <cell r="NJ14">
            <v>0</v>
          </cell>
          <cell r="NL14" t="str">
            <v>Non</v>
          </cell>
          <cell r="NN14" t="str">
            <v>Non</v>
          </cell>
          <cell r="NP14">
            <v>0</v>
          </cell>
          <cell r="NR14" t="str">
            <v>Communauté hôte prête à assister pour le temps nécessaire</v>
          </cell>
          <cell r="NT14" t="str">
            <v>Oui</v>
          </cell>
          <cell r="NW14">
            <v>0</v>
          </cell>
          <cell r="NX14">
            <v>0</v>
          </cell>
          <cell r="NY14">
            <v>0</v>
          </cell>
          <cell r="NZ14">
            <v>0</v>
          </cell>
          <cell r="OA14">
            <v>1</v>
          </cell>
          <cell r="OB14">
            <v>1</v>
          </cell>
          <cell r="OC14">
            <v>0</v>
          </cell>
          <cell r="OD14">
            <v>1</v>
          </cell>
          <cell r="OE14">
            <v>0</v>
          </cell>
          <cell r="OF14">
            <v>0</v>
          </cell>
          <cell r="OG14">
            <v>0</v>
          </cell>
          <cell r="OH14">
            <v>0</v>
          </cell>
          <cell r="OI14">
            <v>0</v>
          </cell>
          <cell r="OJ14">
            <v>0</v>
          </cell>
          <cell r="OK14">
            <v>0</v>
          </cell>
          <cell r="OL14">
            <v>0</v>
          </cell>
          <cell r="OM14">
            <v>0</v>
          </cell>
          <cell r="ON14">
            <v>0</v>
          </cell>
          <cell r="OO14">
            <v>0</v>
          </cell>
          <cell r="OP14">
            <v>0</v>
          </cell>
          <cell r="OQ14">
            <v>0</v>
          </cell>
          <cell r="OR14">
            <v>0</v>
          </cell>
          <cell r="OS14">
            <v>0</v>
          </cell>
          <cell r="OT14">
            <v>0</v>
          </cell>
          <cell r="OW14" t="str">
            <v>Non</v>
          </cell>
          <cell r="OZ14" t="str">
            <v>Non</v>
          </cell>
          <cell r="PA14" t="str">
            <v>Oui, quelques-uns (moins de la moitié d'entre eux)</v>
          </cell>
          <cell r="PB14" t="str">
            <v>Elles doivent travailler en dehors de la maison (agriculture, travaux, transhumance)</v>
          </cell>
          <cell r="PD14" t="str">
            <v>Ils doivent travailler en dehors de la maison (agriculture, travaux, transhumance)</v>
          </cell>
          <cell r="PX14">
            <v>0</v>
          </cell>
          <cell r="PY14">
            <v>0</v>
          </cell>
          <cell r="PZ14">
            <v>0</v>
          </cell>
          <cell r="QA14">
            <v>0</v>
          </cell>
          <cell r="QB14">
            <v>0</v>
          </cell>
          <cell r="QC14">
            <v>0</v>
          </cell>
          <cell r="QD14">
            <v>1</v>
          </cell>
          <cell r="QE14">
            <v>1</v>
          </cell>
          <cell r="QF14">
            <v>1</v>
          </cell>
          <cell r="QG14">
            <v>0</v>
          </cell>
          <cell r="QH14">
            <v>0</v>
          </cell>
          <cell r="QI14">
            <v>0</v>
          </cell>
          <cell r="QJ14">
            <v>0</v>
          </cell>
          <cell r="QK14">
            <v>0</v>
          </cell>
          <cell r="QL14">
            <v>0</v>
          </cell>
          <cell r="QM14">
            <v>0</v>
          </cell>
          <cell r="QO14" t="str">
            <v>Non</v>
          </cell>
          <cell r="RT14">
            <v>1</v>
          </cell>
          <cell r="RU14">
            <v>1</v>
          </cell>
          <cell r="RV14">
            <v>1</v>
          </cell>
          <cell r="RW14">
            <v>1</v>
          </cell>
          <cell r="RX14">
            <v>1</v>
          </cell>
          <cell r="RY14">
            <v>1</v>
          </cell>
        </row>
        <row r="15">
          <cell r="RT15" t="str">
            <v/>
          </cell>
          <cell r="RU15" t="str">
            <v/>
          </cell>
          <cell r="RV15" t="str">
            <v/>
          </cell>
          <cell r="RW15" t="str">
            <v/>
          </cell>
          <cell r="RX15" t="str">
            <v/>
          </cell>
          <cell r="RY15" t="str">
            <v/>
          </cell>
        </row>
        <row r="16">
          <cell r="RT16" t="str">
            <v/>
          </cell>
          <cell r="RU16" t="str">
            <v/>
          </cell>
          <cell r="RV16" t="str">
            <v/>
          </cell>
          <cell r="RW16" t="str">
            <v/>
          </cell>
          <cell r="RX16" t="str">
            <v/>
          </cell>
          <cell r="RY16" t="str">
            <v/>
          </cell>
        </row>
        <row r="17">
          <cell r="RT17" t="str">
            <v/>
          </cell>
          <cell r="RU17" t="str">
            <v/>
          </cell>
          <cell r="RV17" t="str">
            <v/>
          </cell>
          <cell r="RW17" t="str">
            <v/>
          </cell>
          <cell r="RX17" t="str">
            <v/>
          </cell>
          <cell r="RY17" t="str">
            <v/>
          </cell>
        </row>
        <row r="18">
          <cell r="RT18" t="str">
            <v/>
          </cell>
          <cell r="RU18" t="str">
            <v/>
          </cell>
          <cell r="RV18" t="str">
            <v/>
          </cell>
          <cell r="RW18" t="str">
            <v/>
          </cell>
          <cell r="RX18" t="str">
            <v/>
          </cell>
          <cell r="RY18" t="str">
            <v/>
          </cell>
        </row>
        <row r="19">
          <cell r="RT19" t="str">
            <v/>
          </cell>
          <cell r="RU19" t="str">
            <v/>
          </cell>
          <cell r="RV19" t="str">
            <v/>
          </cell>
          <cell r="RW19" t="str">
            <v/>
          </cell>
          <cell r="RX19" t="str">
            <v/>
          </cell>
          <cell r="RY19" t="str">
            <v/>
          </cell>
        </row>
        <row r="20">
          <cell r="RT20" t="str">
            <v/>
          </cell>
          <cell r="RU20" t="str">
            <v/>
          </cell>
          <cell r="RV20" t="str">
            <v/>
          </cell>
          <cell r="RW20" t="str">
            <v/>
          </cell>
          <cell r="RX20" t="str">
            <v/>
          </cell>
          <cell r="RY20" t="str">
            <v/>
          </cell>
        </row>
        <row r="21">
          <cell r="RT21" t="str">
            <v/>
          </cell>
          <cell r="RU21" t="str">
            <v/>
          </cell>
          <cell r="RV21" t="str">
            <v/>
          </cell>
          <cell r="RW21" t="str">
            <v/>
          </cell>
          <cell r="RX21" t="str">
            <v/>
          </cell>
          <cell r="RY21" t="str">
            <v/>
          </cell>
        </row>
        <row r="22">
          <cell r="RT22" t="str">
            <v/>
          </cell>
          <cell r="RU22" t="str">
            <v/>
          </cell>
          <cell r="RV22" t="str">
            <v/>
          </cell>
          <cell r="RW22" t="str">
            <v/>
          </cell>
          <cell r="RX22" t="str">
            <v/>
          </cell>
          <cell r="RY22" t="str">
            <v/>
          </cell>
        </row>
        <row r="23">
          <cell r="RT23" t="str">
            <v/>
          </cell>
          <cell r="RU23" t="str">
            <v/>
          </cell>
          <cell r="RV23" t="str">
            <v/>
          </cell>
          <cell r="RW23" t="str">
            <v/>
          </cell>
          <cell r="RX23" t="str">
            <v/>
          </cell>
          <cell r="RY23" t="str">
            <v/>
          </cell>
        </row>
        <row r="24">
          <cell r="RT24" t="str">
            <v/>
          </cell>
          <cell r="RU24" t="str">
            <v/>
          </cell>
          <cell r="RV24" t="str">
            <v/>
          </cell>
          <cell r="RW24" t="str">
            <v/>
          </cell>
          <cell r="RX24" t="str">
            <v/>
          </cell>
          <cell r="RY24" t="str">
            <v/>
          </cell>
        </row>
        <row r="25">
          <cell r="RT25" t="str">
            <v/>
          </cell>
          <cell r="RU25" t="str">
            <v/>
          </cell>
          <cell r="RV25" t="str">
            <v/>
          </cell>
          <cell r="RW25" t="str">
            <v/>
          </cell>
          <cell r="RX25" t="str">
            <v/>
          </cell>
          <cell r="RY25" t="str">
            <v/>
          </cell>
        </row>
        <row r="26">
          <cell r="RT26" t="str">
            <v/>
          </cell>
          <cell r="RU26" t="str">
            <v/>
          </cell>
          <cell r="RV26" t="str">
            <v/>
          </cell>
          <cell r="RW26" t="str">
            <v/>
          </cell>
          <cell r="RX26" t="str">
            <v/>
          </cell>
          <cell r="RY26" t="str">
            <v/>
          </cell>
        </row>
        <row r="27">
          <cell r="RT27" t="str">
            <v/>
          </cell>
          <cell r="RU27" t="str">
            <v/>
          </cell>
          <cell r="RV27" t="str">
            <v/>
          </cell>
          <cell r="RW27" t="str">
            <v/>
          </cell>
          <cell r="RX27" t="str">
            <v/>
          </cell>
          <cell r="RY27" t="str">
            <v/>
          </cell>
        </row>
        <row r="28">
          <cell r="RT28" t="str">
            <v/>
          </cell>
          <cell r="RU28" t="str">
            <v/>
          </cell>
          <cell r="RV28" t="str">
            <v/>
          </cell>
          <cell r="RW28" t="str">
            <v/>
          </cell>
          <cell r="RX28" t="str">
            <v/>
          </cell>
          <cell r="RY28" t="str">
            <v/>
          </cell>
        </row>
        <row r="29">
          <cell r="RT29" t="str">
            <v/>
          </cell>
          <cell r="RU29" t="str">
            <v/>
          </cell>
          <cell r="RV29" t="str">
            <v/>
          </cell>
          <cell r="RW29" t="str">
            <v/>
          </cell>
          <cell r="RX29" t="str">
            <v/>
          </cell>
          <cell r="RY29" t="str">
            <v/>
          </cell>
        </row>
        <row r="30">
          <cell r="RT30" t="str">
            <v/>
          </cell>
          <cell r="RU30" t="str">
            <v/>
          </cell>
          <cell r="RV30" t="str">
            <v/>
          </cell>
          <cell r="RW30" t="str">
            <v/>
          </cell>
          <cell r="RX30" t="str">
            <v/>
          </cell>
          <cell r="RY30" t="str">
            <v/>
          </cell>
        </row>
        <row r="31">
          <cell r="RT31" t="str">
            <v/>
          </cell>
          <cell r="RU31" t="str">
            <v/>
          </cell>
          <cell r="RV31" t="str">
            <v/>
          </cell>
          <cell r="RW31" t="str">
            <v/>
          </cell>
          <cell r="RX31" t="str">
            <v/>
          </cell>
          <cell r="RY31" t="str">
            <v/>
          </cell>
        </row>
        <row r="32">
          <cell r="RT32" t="str">
            <v/>
          </cell>
          <cell r="RU32" t="str">
            <v/>
          </cell>
          <cell r="RV32" t="str">
            <v/>
          </cell>
          <cell r="RW32" t="str">
            <v/>
          </cell>
          <cell r="RX32" t="str">
            <v/>
          </cell>
          <cell r="RY32" t="str">
            <v/>
          </cell>
        </row>
        <row r="33">
          <cell r="RT33" t="str">
            <v/>
          </cell>
          <cell r="RU33" t="str">
            <v/>
          </cell>
          <cell r="RV33" t="str">
            <v/>
          </cell>
          <cell r="RW33" t="str">
            <v/>
          </cell>
          <cell r="RX33" t="str">
            <v/>
          </cell>
          <cell r="RY33" t="str">
            <v/>
          </cell>
        </row>
        <row r="34">
          <cell r="RT34" t="str">
            <v/>
          </cell>
          <cell r="RU34" t="str">
            <v/>
          </cell>
          <cell r="RV34" t="str">
            <v/>
          </cell>
          <cell r="RW34" t="str">
            <v/>
          </cell>
          <cell r="RX34" t="str">
            <v/>
          </cell>
          <cell r="RY34" t="str">
            <v/>
          </cell>
        </row>
        <row r="35">
          <cell r="RT35" t="str">
            <v/>
          </cell>
          <cell r="RU35" t="str">
            <v/>
          </cell>
          <cell r="RV35" t="str">
            <v/>
          </cell>
          <cell r="RW35" t="str">
            <v/>
          </cell>
          <cell r="RX35" t="str">
            <v/>
          </cell>
          <cell r="RY35" t="str">
            <v/>
          </cell>
        </row>
        <row r="36">
          <cell r="RT36" t="str">
            <v/>
          </cell>
          <cell r="RU36" t="str">
            <v/>
          </cell>
          <cell r="RV36" t="str">
            <v/>
          </cell>
          <cell r="RW36" t="str">
            <v/>
          </cell>
          <cell r="RX36" t="str">
            <v/>
          </cell>
          <cell r="RY36" t="str">
            <v/>
          </cell>
        </row>
        <row r="37">
          <cell r="RT37" t="str">
            <v/>
          </cell>
          <cell r="RU37" t="str">
            <v/>
          </cell>
          <cell r="RV37" t="str">
            <v/>
          </cell>
          <cell r="RW37" t="str">
            <v/>
          </cell>
          <cell r="RX37" t="str">
            <v/>
          </cell>
          <cell r="RY37" t="str">
            <v/>
          </cell>
        </row>
        <row r="38">
          <cell r="RT38" t="str">
            <v/>
          </cell>
          <cell r="RU38" t="str">
            <v/>
          </cell>
          <cell r="RV38" t="str">
            <v/>
          </cell>
          <cell r="RW38" t="str">
            <v/>
          </cell>
          <cell r="RX38" t="str">
            <v/>
          </cell>
          <cell r="RY38" t="str">
            <v/>
          </cell>
        </row>
        <row r="39">
          <cell r="RT39" t="str">
            <v/>
          </cell>
          <cell r="RU39" t="str">
            <v/>
          </cell>
          <cell r="RV39" t="str">
            <v/>
          </cell>
          <cell r="RW39" t="str">
            <v/>
          </cell>
          <cell r="RX39" t="str">
            <v/>
          </cell>
          <cell r="RY39" t="str">
            <v/>
          </cell>
        </row>
        <row r="40">
          <cell r="RT40" t="str">
            <v/>
          </cell>
          <cell r="RU40" t="str">
            <v/>
          </cell>
          <cell r="RV40" t="str">
            <v/>
          </cell>
          <cell r="RW40" t="str">
            <v/>
          </cell>
          <cell r="RX40" t="str">
            <v/>
          </cell>
          <cell r="RY40" t="str">
            <v/>
          </cell>
        </row>
        <row r="41">
          <cell r="RT41" t="str">
            <v/>
          </cell>
          <cell r="RU41" t="str">
            <v/>
          </cell>
          <cell r="RV41" t="str">
            <v/>
          </cell>
          <cell r="RW41" t="str">
            <v/>
          </cell>
          <cell r="RX41" t="str">
            <v/>
          </cell>
          <cell r="RY41" t="str">
            <v/>
          </cell>
        </row>
        <row r="42">
          <cell r="RT42" t="str">
            <v/>
          </cell>
          <cell r="RU42" t="str">
            <v/>
          </cell>
          <cell r="RV42" t="str">
            <v/>
          </cell>
          <cell r="RW42" t="str">
            <v/>
          </cell>
          <cell r="RX42" t="str">
            <v/>
          </cell>
          <cell r="RY42" t="str">
            <v/>
          </cell>
        </row>
        <row r="43">
          <cell r="RT43" t="str">
            <v/>
          </cell>
          <cell r="RU43" t="str">
            <v/>
          </cell>
          <cell r="RV43" t="str">
            <v/>
          </cell>
          <cell r="RW43" t="str">
            <v/>
          </cell>
          <cell r="RX43" t="str">
            <v/>
          </cell>
          <cell r="RY43" t="str">
            <v/>
          </cell>
        </row>
        <row r="44">
          <cell r="RT44" t="str">
            <v/>
          </cell>
          <cell r="RU44" t="str">
            <v/>
          </cell>
          <cell r="RV44" t="str">
            <v/>
          </cell>
          <cell r="RW44" t="str">
            <v/>
          </cell>
          <cell r="RX44" t="str">
            <v/>
          </cell>
          <cell r="RY44" t="str">
            <v/>
          </cell>
        </row>
        <row r="45">
          <cell r="RT45" t="str">
            <v/>
          </cell>
          <cell r="RU45" t="str">
            <v/>
          </cell>
          <cell r="RV45" t="str">
            <v/>
          </cell>
          <cell r="RW45" t="str">
            <v/>
          </cell>
          <cell r="RX45" t="str">
            <v/>
          </cell>
          <cell r="RY45" t="str">
            <v/>
          </cell>
        </row>
        <row r="46">
          <cell r="RT46" t="str">
            <v/>
          </cell>
          <cell r="RU46" t="str">
            <v/>
          </cell>
          <cell r="RV46" t="str">
            <v/>
          </cell>
          <cell r="RW46" t="str">
            <v/>
          </cell>
          <cell r="RX46" t="str">
            <v/>
          </cell>
          <cell r="RY46" t="str">
            <v/>
          </cell>
        </row>
        <row r="47">
          <cell r="RT47" t="str">
            <v/>
          </cell>
          <cell r="RU47" t="str">
            <v/>
          </cell>
          <cell r="RV47" t="str">
            <v/>
          </cell>
          <cell r="RW47" t="str">
            <v/>
          </cell>
          <cell r="RX47" t="str">
            <v/>
          </cell>
          <cell r="RY47" t="str">
            <v/>
          </cell>
        </row>
        <row r="48">
          <cell r="RT48" t="str">
            <v/>
          </cell>
          <cell r="RU48" t="str">
            <v/>
          </cell>
          <cell r="RV48" t="str">
            <v/>
          </cell>
          <cell r="RW48" t="str">
            <v/>
          </cell>
          <cell r="RX48" t="str">
            <v/>
          </cell>
          <cell r="RY48" t="str">
            <v/>
          </cell>
        </row>
        <row r="49">
          <cell r="RT49" t="str">
            <v/>
          </cell>
          <cell r="RU49" t="str">
            <v/>
          </cell>
          <cell r="RV49" t="str">
            <v/>
          </cell>
          <cell r="RW49" t="str">
            <v/>
          </cell>
          <cell r="RX49" t="str">
            <v/>
          </cell>
          <cell r="RY49" t="str">
            <v/>
          </cell>
        </row>
        <row r="50">
          <cell r="RT50" t="str">
            <v/>
          </cell>
          <cell r="RU50" t="str">
            <v/>
          </cell>
          <cell r="RV50" t="str">
            <v/>
          </cell>
          <cell r="RW50" t="str">
            <v/>
          </cell>
          <cell r="RX50" t="str">
            <v/>
          </cell>
          <cell r="RY50" t="str">
            <v/>
          </cell>
        </row>
        <row r="51">
          <cell r="RT51" t="str">
            <v/>
          </cell>
          <cell r="RU51" t="str">
            <v/>
          </cell>
          <cell r="RV51" t="str">
            <v/>
          </cell>
          <cell r="RW51" t="str">
            <v/>
          </cell>
          <cell r="RX51" t="str">
            <v/>
          </cell>
          <cell r="RY51" t="str">
            <v/>
          </cell>
        </row>
        <row r="52">
          <cell r="RT52" t="str">
            <v/>
          </cell>
          <cell r="RU52" t="str">
            <v/>
          </cell>
          <cell r="RV52" t="str">
            <v/>
          </cell>
          <cell r="RW52" t="str">
            <v/>
          </cell>
          <cell r="RX52" t="str">
            <v/>
          </cell>
          <cell r="RY52" t="str">
            <v/>
          </cell>
        </row>
        <row r="53">
          <cell r="RT53" t="str">
            <v/>
          </cell>
          <cell r="RU53" t="str">
            <v/>
          </cell>
          <cell r="RV53" t="str">
            <v/>
          </cell>
          <cell r="RW53" t="str">
            <v/>
          </cell>
          <cell r="RX53" t="str">
            <v/>
          </cell>
          <cell r="RY53" t="str">
            <v/>
          </cell>
        </row>
        <row r="54">
          <cell r="RT54" t="str">
            <v/>
          </cell>
          <cell r="RU54" t="str">
            <v/>
          </cell>
          <cell r="RV54" t="str">
            <v/>
          </cell>
          <cell r="RW54" t="str">
            <v/>
          </cell>
          <cell r="RX54" t="str">
            <v/>
          </cell>
          <cell r="RY54" t="str">
            <v/>
          </cell>
        </row>
        <row r="55">
          <cell r="RT55" t="str">
            <v/>
          </cell>
          <cell r="RU55" t="str">
            <v/>
          </cell>
          <cell r="RV55" t="str">
            <v/>
          </cell>
          <cell r="RW55" t="str">
            <v/>
          </cell>
          <cell r="RX55" t="str">
            <v/>
          </cell>
          <cell r="RY55" t="str">
            <v/>
          </cell>
        </row>
        <row r="56">
          <cell r="RT56" t="str">
            <v/>
          </cell>
          <cell r="RU56" t="str">
            <v/>
          </cell>
          <cell r="RV56" t="str">
            <v/>
          </cell>
          <cell r="RW56" t="str">
            <v/>
          </cell>
          <cell r="RX56" t="str">
            <v/>
          </cell>
          <cell r="RY56" t="str">
            <v/>
          </cell>
        </row>
        <row r="57">
          <cell r="RT57" t="str">
            <v/>
          </cell>
          <cell r="RU57" t="str">
            <v/>
          </cell>
          <cell r="RV57" t="str">
            <v/>
          </cell>
          <cell r="RW57" t="str">
            <v/>
          </cell>
          <cell r="RX57" t="str">
            <v/>
          </cell>
          <cell r="RY57" t="str">
            <v/>
          </cell>
        </row>
        <row r="58">
          <cell r="RT58" t="str">
            <v/>
          </cell>
          <cell r="RU58" t="str">
            <v/>
          </cell>
          <cell r="RV58" t="str">
            <v/>
          </cell>
          <cell r="RW58" t="str">
            <v/>
          </cell>
          <cell r="RX58" t="str">
            <v/>
          </cell>
          <cell r="RY58" t="str">
            <v/>
          </cell>
        </row>
        <row r="59">
          <cell r="RT59" t="str">
            <v/>
          </cell>
          <cell r="RU59" t="str">
            <v/>
          </cell>
          <cell r="RV59" t="str">
            <v/>
          </cell>
          <cell r="RW59" t="str">
            <v/>
          </cell>
          <cell r="RX59" t="str">
            <v/>
          </cell>
          <cell r="RY59" t="str">
            <v/>
          </cell>
        </row>
        <row r="60">
          <cell r="RT60" t="str">
            <v/>
          </cell>
          <cell r="RU60" t="str">
            <v/>
          </cell>
          <cell r="RV60" t="str">
            <v/>
          </cell>
          <cell r="RW60" t="str">
            <v/>
          </cell>
          <cell r="RX60" t="str">
            <v/>
          </cell>
          <cell r="RY60" t="str">
            <v/>
          </cell>
        </row>
        <row r="61">
          <cell r="RT61" t="str">
            <v/>
          </cell>
          <cell r="RU61" t="str">
            <v/>
          </cell>
          <cell r="RV61" t="str">
            <v/>
          </cell>
          <cell r="RW61" t="str">
            <v/>
          </cell>
          <cell r="RX61" t="str">
            <v/>
          </cell>
          <cell r="RY61" t="str">
            <v/>
          </cell>
        </row>
        <row r="62">
          <cell r="RT62" t="str">
            <v/>
          </cell>
          <cell r="RU62" t="str">
            <v/>
          </cell>
          <cell r="RV62" t="str">
            <v/>
          </cell>
          <cell r="RW62" t="str">
            <v/>
          </cell>
          <cell r="RX62" t="str">
            <v/>
          </cell>
          <cell r="RY62" t="str">
            <v/>
          </cell>
        </row>
        <row r="63">
          <cell r="RT63" t="str">
            <v/>
          </cell>
          <cell r="RU63" t="str">
            <v/>
          </cell>
          <cell r="RV63" t="str">
            <v/>
          </cell>
          <cell r="RW63" t="str">
            <v/>
          </cell>
          <cell r="RX63" t="str">
            <v/>
          </cell>
          <cell r="RY63" t="str">
            <v/>
          </cell>
        </row>
        <row r="64">
          <cell r="RT64" t="str">
            <v/>
          </cell>
          <cell r="RU64" t="str">
            <v/>
          </cell>
          <cell r="RV64" t="str">
            <v/>
          </cell>
          <cell r="RW64" t="str">
            <v/>
          </cell>
          <cell r="RX64" t="str">
            <v/>
          </cell>
          <cell r="RY64" t="str">
            <v/>
          </cell>
        </row>
        <row r="65">
          <cell r="RT65" t="str">
            <v/>
          </cell>
          <cell r="RU65" t="str">
            <v/>
          </cell>
          <cell r="RV65" t="str">
            <v/>
          </cell>
          <cell r="RW65" t="str">
            <v/>
          </cell>
          <cell r="RX65" t="str">
            <v/>
          </cell>
          <cell r="RY65" t="str">
            <v/>
          </cell>
        </row>
        <row r="66">
          <cell r="RT66" t="str">
            <v/>
          </cell>
          <cell r="RU66" t="str">
            <v/>
          </cell>
          <cell r="RV66" t="str">
            <v/>
          </cell>
          <cell r="RW66" t="str">
            <v/>
          </cell>
          <cell r="RX66" t="str">
            <v/>
          </cell>
          <cell r="RY66" t="str">
            <v/>
          </cell>
        </row>
        <row r="67">
          <cell r="RT67" t="str">
            <v/>
          </cell>
          <cell r="RU67" t="str">
            <v/>
          </cell>
          <cell r="RV67" t="str">
            <v/>
          </cell>
          <cell r="RW67" t="str">
            <v/>
          </cell>
          <cell r="RX67" t="str">
            <v/>
          </cell>
          <cell r="RY67" t="str">
            <v/>
          </cell>
        </row>
        <row r="68">
          <cell r="RT68" t="str">
            <v/>
          </cell>
          <cell r="RU68" t="str">
            <v/>
          </cell>
          <cell r="RV68" t="str">
            <v/>
          </cell>
          <cell r="RW68" t="str">
            <v/>
          </cell>
          <cell r="RX68" t="str">
            <v/>
          </cell>
          <cell r="RY68" t="str">
            <v/>
          </cell>
        </row>
        <row r="69">
          <cell r="RT69" t="str">
            <v/>
          </cell>
          <cell r="RU69" t="str">
            <v/>
          </cell>
          <cell r="RV69" t="str">
            <v/>
          </cell>
          <cell r="RW69" t="str">
            <v/>
          </cell>
          <cell r="RX69" t="str">
            <v/>
          </cell>
          <cell r="RY69" t="str">
            <v/>
          </cell>
        </row>
        <row r="70">
          <cell r="RT70" t="str">
            <v/>
          </cell>
          <cell r="RU70" t="str">
            <v/>
          </cell>
          <cell r="RV70" t="str">
            <v/>
          </cell>
          <cell r="RW70" t="str">
            <v/>
          </cell>
          <cell r="RX70" t="str">
            <v/>
          </cell>
          <cell r="RY70" t="str">
            <v/>
          </cell>
        </row>
        <row r="71">
          <cell r="RT71" t="str">
            <v/>
          </cell>
          <cell r="RU71" t="str">
            <v/>
          </cell>
          <cell r="RV71" t="str">
            <v/>
          </cell>
          <cell r="RW71" t="str">
            <v/>
          </cell>
          <cell r="RX71" t="str">
            <v/>
          </cell>
          <cell r="RY71" t="str">
            <v/>
          </cell>
        </row>
        <row r="72">
          <cell r="RT72" t="str">
            <v/>
          </cell>
          <cell r="RU72" t="str">
            <v/>
          </cell>
          <cell r="RV72" t="str">
            <v/>
          </cell>
          <cell r="RW72" t="str">
            <v/>
          </cell>
          <cell r="RX72" t="str">
            <v/>
          </cell>
          <cell r="RY72" t="str">
            <v/>
          </cell>
        </row>
        <row r="73">
          <cell r="RT73" t="str">
            <v/>
          </cell>
          <cell r="RU73" t="str">
            <v/>
          </cell>
          <cell r="RV73" t="str">
            <v/>
          </cell>
          <cell r="RW73" t="str">
            <v/>
          </cell>
          <cell r="RX73" t="str">
            <v/>
          </cell>
          <cell r="RY73" t="str">
            <v/>
          </cell>
        </row>
        <row r="74">
          <cell r="RT74" t="str">
            <v/>
          </cell>
          <cell r="RU74" t="str">
            <v/>
          </cell>
          <cell r="RV74" t="str">
            <v/>
          </cell>
          <cell r="RW74" t="str">
            <v/>
          </cell>
          <cell r="RX74" t="str">
            <v/>
          </cell>
          <cell r="RY74" t="str">
            <v/>
          </cell>
        </row>
        <row r="75">
          <cell r="RT75" t="str">
            <v/>
          </cell>
          <cell r="RU75" t="str">
            <v/>
          </cell>
          <cell r="RV75" t="str">
            <v/>
          </cell>
          <cell r="RW75" t="str">
            <v/>
          </cell>
          <cell r="RX75" t="str">
            <v/>
          </cell>
          <cell r="RY75" t="str">
            <v/>
          </cell>
        </row>
        <row r="76">
          <cell r="RT76" t="str">
            <v/>
          </cell>
          <cell r="RU76" t="str">
            <v/>
          </cell>
          <cell r="RV76" t="str">
            <v/>
          </cell>
          <cell r="RW76" t="str">
            <v/>
          </cell>
          <cell r="RX76" t="str">
            <v/>
          </cell>
          <cell r="RY76" t="str">
            <v/>
          </cell>
        </row>
        <row r="77">
          <cell r="RT77" t="str">
            <v/>
          </cell>
          <cell r="RU77" t="str">
            <v/>
          </cell>
          <cell r="RV77" t="str">
            <v/>
          </cell>
          <cell r="RW77" t="str">
            <v/>
          </cell>
          <cell r="RX77" t="str">
            <v/>
          </cell>
          <cell r="RY77" t="str">
            <v/>
          </cell>
        </row>
        <row r="78">
          <cell r="RT78" t="str">
            <v/>
          </cell>
          <cell r="RU78" t="str">
            <v/>
          </cell>
          <cell r="RV78" t="str">
            <v/>
          </cell>
          <cell r="RW78" t="str">
            <v/>
          </cell>
          <cell r="RX78" t="str">
            <v/>
          </cell>
          <cell r="RY78" t="str">
            <v/>
          </cell>
        </row>
        <row r="79">
          <cell r="RT79" t="str">
            <v/>
          </cell>
          <cell r="RU79" t="str">
            <v/>
          </cell>
          <cell r="RV79" t="str">
            <v/>
          </cell>
          <cell r="RW79" t="str">
            <v/>
          </cell>
          <cell r="RX79" t="str">
            <v/>
          </cell>
          <cell r="RY79" t="str">
            <v/>
          </cell>
        </row>
        <row r="80">
          <cell r="RT80" t="str">
            <v/>
          </cell>
          <cell r="RU80" t="str">
            <v/>
          </cell>
          <cell r="RV80" t="str">
            <v/>
          </cell>
          <cell r="RW80" t="str">
            <v/>
          </cell>
          <cell r="RX80" t="str">
            <v/>
          </cell>
          <cell r="RY80" t="str">
            <v/>
          </cell>
        </row>
        <row r="81">
          <cell r="RT81" t="str">
            <v/>
          </cell>
          <cell r="RU81" t="str">
            <v/>
          </cell>
          <cell r="RV81" t="str">
            <v/>
          </cell>
          <cell r="RW81" t="str">
            <v/>
          </cell>
          <cell r="RX81" t="str">
            <v/>
          </cell>
          <cell r="RY81" t="str">
            <v/>
          </cell>
        </row>
        <row r="82">
          <cell r="RT82" t="str">
            <v/>
          </cell>
          <cell r="RU82" t="str">
            <v/>
          </cell>
          <cell r="RV82" t="str">
            <v/>
          </cell>
          <cell r="RW82" t="str">
            <v/>
          </cell>
          <cell r="RX82" t="str">
            <v/>
          </cell>
          <cell r="RY82" t="str">
            <v/>
          </cell>
        </row>
        <row r="83">
          <cell r="RT83" t="str">
            <v/>
          </cell>
          <cell r="RU83" t="str">
            <v/>
          </cell>
          <cell r="RV83" t="str">
            <v/>
          </cell>
          <cell r="RW83" t="str">
            <v/>
          </cell>
          <cell r="RX83" t="str">
            <v/>
          </cell>
          <cell r="RY83" t="str">
            <v/>
          </cell>
        </row>
        <row r="84">
          <cell r="RT84" t="str">
            <v/>
          </cell>
          <cell r="RU84" t="str">
            <v/>
          </cell>
          <cell r="RV84" t="str">
            <v/>
          </cell>
          <cell r="RW84" t="str">
            <v/>
          </cell>
          <cell r="RX84" t="str">
            <v/>
          </cell>
          <cell r="RY84" t="str">
            <v/>
          </cell>
        </row>
        <row r="85">
          <cell r="RT85" t="str">
            <v/>
          </cell>
          <cell r="RU85" t="str">
            <v/>
          </cell>
          <cell r="RV85" t="str">
            <v/>
          </cell>
          <cell r="RW85" t="str">
            <v/>
          </cell>
          <cell r="RX85" t="str">
            <v/>
          </cell>
          <cell r="RY85" t="str">
            <v/>
          </cell>
        </row>
        <row r="86">
          <cell r="RT86" t="str">
            <v/>
          </cell>
          <cell r="RU86" t="str">
            <v/>
          </cell>
          <cell r="RV86" t="str">
            <v/>
          </cell>
          <cell r="RW86" t="str">
            <v/>
          </cell>
          <cell r="RX86" t="str">
            <v/>
          </cell>
          <cell r="RY86" t="str">
            <v/>
          </cell>
        </row>
        <row r="87">
          <cell r="RT87" t="str">
            <v/>
          </cell>
          <cell r="RU87" t="str">
            <v/>
          </cell>
          <cell r="RV87" t="str">
            <v/>
          </cell>
          <cell r="RW87" t="str">
            <v/>
          </cell>
          <cell r="RX87" t="str">
            <v/>
          </cell>
          <cell r="RY87" t="str">
            <v/>
          </cell>
        </row>
        <row r="88">
          <cell r="RT88" t="str">
            <v/>
          </cell>
          <cell r="RU88" t="str">
            <v/>
          </cell>
          <cell r="RV88" t="str">
            <v/>
          </cell>
          <cell r="RW88" t="str">
            <v/>
          </cell>
          <cell r="RX88" t="str">
            <v/>
          </cell>
          <cell r="RY88" t="str">
            <v/>
          </cell>
        </row>
        <row r="89">
          <cell r="RT89" t="str">
            <v/>
          </cell>
          <cell r="RU89" t="str">
            <v/>
          </cell>
          <cell r="RV89" t="str">
            <v/>
          </cell>
          <cell r="RW89" t="str">
            <v/>
          </cell>
          <cell r="RX89" t="str">
            <v/>
          </cell>
          <cell r="RY89" t="str">
            <v/>
          </cell>
        </row>
        <row r="90">
          <cell r="RT90" t="str">
            <v/>
          </cell>
          <cell r="RU90" t="str">
            <v/>
          </cell>
          <cell r="RV90" t="str">
            <v/>
          </cell>
          <cell r="RW90" t="str">
            <v/>
          </cell>
          <cell r="RX90" t="str">
            <v/>
          </cell>
          <cell r="RY90" t="str">
            <v/>
          </cell>
        </row>
        <row r="91">
          <cell r="RT91" t="str">
            <v/>
          </cell>
          <cell r="RU91" t="str">
            <v/>
          </cell>
          <cell r="RV91" t="str">
            <v/>
          </cell>
          <cell r="RW91" t="str">
            <v/>
          </cell>
          <cell r="RX91" t="str">
            <v/>
          </cell>
          <cell r="RY91" t="str">
            <v/>
          </cell>
        </row>
        <row r="92">
          <cell r="RT92" t="str">
            <v/>
          </cell>
          <cell r="RU92" t="str">
            <v/>
          </cell>
          <cell r="RV92" t="str">
            <v/>
          </cell>
          <cell r="RW92" t="str">
            <v/>
          </cell>
          <cell r="RX92" t="str">
            <v/>
          </cell>
          <cell r="RY92" t="str">
            <v/>
          </cell>
        </row>
        <row r="93">
          <cell r="RT93" t="str">
            <v/>
          </cell>
          <cell r="RU93" t="str">
            <v/>
          </cell>
          <cell r="RV93" t="str">
            <v/>
          </cell>
          <cell r="RW93" t="str">
            <v/>
          </cell>
          <cell r="RX93" t="str">
            <v/>
          </cell>
          <cell r="RY93" t="str">
            <v/>
          </cell>
        </row>
        <row r="94">
          <cell r="RT94" t="str">
            <v/>
          </cell>
          <cell r="RU94" t="str">
            <v/>
          </cell>
          <cell r="RV94" t="str">
            <v/>
          </cell>
          <cell r="RW94" t="str">
            <v/>
          </cell>
          <cell r="RX94" t="str">
            <v/>
          </cell>
          <cell r="RY94" t="str">
            <v/>
          </cell>
        </row>
        <row r="95">
          <cell r="RT95" t="str">
            <v/>
          </cell>
          <cell r="RU95" t="str">
            <v/>
          </cell>
          <cell r="RV95" t="str">
            <v/>
          </cell>
          <cell r="RW95" t="str">
            <v/>
          </cell>
          <cell r="RX95" t="str">
            <v/>
          </cell>
          <cell r="RY95" t="str">
            <v/>
          </cell>
        </row>
        <row r="96">
          <cell r="RT96" t="str">
            <v/>
          </cell>
          <cell r="RU96" t="str">
            <v/>
          </cell>
          <cell r="RV96" t="str">
            <v/>
          </cell>
          <cell r="RW96" t="str">
            <v/>
          </cell>
          <cell r="RX96" t="str">
            <v/>
          </cell>
          <cell r="RY96" t="str">
            <v/>
          </cell>
        </row>
        <row r="97">
          <cell r="RT97" t="str">
            <v/>
          </cell>
          <cell r="RU97" t="str">
            <v/>
          </cell>
          <cell r="RV97" t="str">
            <v/>
          </cell>
          <cell r="RW97" t="str">
            <v/>
          </cell>
          <cell r="RX97" t="str">
            <v/>
          </cell>
          <cell r="RY97" t="str">
            <v/>
          </cell>
        </row>
        <row r="98">
          <cell r="RT98" t="str">
            <v/>
          </cell>
          <cell r="RU98" t="str">
            <v/>
          </cell>
          <cell r="RV98" t="str">
            <v/>
          </cell>
          <cell r="RW98" t="str">
            <v/>
          </cell>
          <cell r="RX98" t="str">
            <v/>
          </cell>
          <cell r="RY98" t="str">
            <v/>
          </cell>
        </row>
        <row r="99">
          <cell r="RT99" t="str">
            <v/>
          </cell>
          <cell r="RU99" t="str">
            <v/>
          </cell>
          <cell r="RV99" t="str">
            <v/>
          </cell>
          <cell r="RW99" t="str">
            <v/>
          </cell>
          <cell r="RX99" t="str">
            <v/>
          </cell>
          <cell r="RY99" t="str">
            <v/>
          </cell>
        </row>
        <row r="100">
          <cell r="RT100" t="str">
            <v/>
          </cell>
          <cell r="RU100" t="str">
            <v/>
          </cell>
          <cell r="RV100" t="str">
            <v/>
          </cell>
          <cell r="RW100" t="str">
            <v/>
          </cell>
          <cell r="RX100" t="str">
            <v/>
          </cell>
          <cell r="RY100" t="str">
            <v/>
          </cell>
        </row>
        <row r="101">
          <cell r="RT101" t="str">
            <v/>
          </cell>
          <cell r="RU101" t="str">
            <v/>
          </cell>
          <cell r="RV101" t="str">
            <v/>
          </cell>
          <cell r="RW101" t="str">
            <v/>
          </cell>
          <cell r="RX101" t="str">
            <v/>
          </cell>
          <cell r="RY101" t="str">
            <v/>
          </cell>
        </row>
        <row r="102">
          <cell r="RT102" t="str">
            <v/>
          </cell>
          <cell r="RU102" t="str">
            <v/>
          </cell>
          <cell r="RV102" t="str">
            <v/>
          </cell>
          <cell r="RW102" t="str">
            <v/>
          </cell>
          <cell r="RX102" t="str">
            <v/>
          </cell>
          <cell r="RY102" t="str">
            <v/>
          </cell>
        </row>
        <row r="103">
          <cell r="RT103" t="str">
            <v/>
          </cell>
          <cell r="RU103" t="str">
            <v/>
          </cell>
          <cell r="RV103" t="str">
            <v/>
          </cell>
          <cell r="RW103" t="str">
            <v/>
          </cell>
          <cell r="RX103" t="str">
            <v/>
          </cell>
          <cell r="RY103" t="str">
            <v/>
          </cell>
        </row>
        <row r="104">
          <cell r="RT104" t="str">
            <v/>
          </cell>
          <cell r="RU104" t="str">
            <v/>
          </cell>
          <cell r="RV104" t="str">
            <v/>
          </cell>
          <cell r="RW104" t="str">
            <v/>
          </cell>
          <cell r="RX104" t="str">
            <v/>
          </cell>
          <cell r="RY104" t="str">
            <v/>
          </cell>
        </row>
        <row r="105">
          <cell r="RT105" t="str">
            <v/>
          </cell>
          <cell r="RU105" t="str">
            <v/>
          </cell>
          <cell r="RV105" t="str">
            <v/>
          </cell>
          <cell r="RW105" t="str">
            <v/>
          </cell>
          <cell r="RX105" t="str">
            <v/>
          </cell>
          <cell r="RY105" t="str">
            <v/>
          </cell>
        </row>
        <row r="106">
          <cell r="RT106" t="str">
            <v/>
          </cell>
          <cell r="RU106" t="str">
            <v/>
          </cell>
          <cell r="RV106" t="str">
            <v/>
          </cell>
          <cell r="RW106" t="str">
            <v/>
          </cell>
          <cell r="RX106" t="str">
            <v/>
          </cell>
          <cell r="RY106" t="str">
            <v/>
          </cell>
        </row>
        <row r="107">
          <cell r="RT107" t="str">
            <v/>
          </cell>
          <cell r="RU107" t="str">
            <v/>
          </cell>
          <cell r="RV107" t="str">
            <v/>
          </cell>
          <cell r="RW107" t="str">
            <v/>
          </cell>
          <cell r="RX107" t="str">
            <v/>
          </cell>
          <cell r="RY107" t="str">
            <v/>
          </cell>
        </row>
        <row r="108">
          <cell r="RT108" t="str">
            <v/>
          </cell>
          <cell r="RU108" t="str">
            <v/>
          </cell>
          <cell r="RV108" t="str">
            <v/>
          </cell>
          <cell r="RW108" t="str">
            <v/>
          </cell>
          <cell r="RX108" t="str">
            <v/>
          </cell>
          <cell r="RY108" t="str">
            <v/>
          </cell>
        </row>
        <row r="109">
          <cell r="RT109" t="str">
            <v/>
          </cell>
          <cell r="RU109" t="str">
            <v/>
          </cell>
          <cell r="RV109" t="str">
            <v/>
          </cell>
          <cell r="RW109" t="str">
            <v/>
          </cell>
          <cell r="RX109" t="str">
            <v/>
          </cell>
          <cell r="RY109" t="str">
            <v/>
          </cell>
        </row>
        <row r="110">
          <cell r="RT110" t="str">
            <v/>
          </cell>
          <cell r="RU110" t="str">
            <v/>
          </cell>
          <cell r="RV110" t="str">
            <v/>
          </cell>
          <cell r="RW110" t="str">
            <v/>
          </cell>
          <cell r="RX110" t="str">
            <v/>
          </cell>
          <cell r="RY110" t="str">
            <v/>
          </cell>
        </row>
        <row r="111">
          <cell r="RT111" t="str">
            <v/>
          </cell>
          <cell r="RU111" t="str">
            <v/>
          </cell>
          <cell r="RV111" t="str">
            <v/>
          </cell>
          <cell r="RW111" t="str">
            <v/>
          </cell>
          <cell r="RX111" t="str">
            <v/>
          </cell>
          <cell r="RY111" t="str">
            <v/>
          </cell>
        </row>
        <row r="112">
          <cell r="RT112" t="str">
            <v/>
          </cell>
          <cell r="RU112" t="str">
            <v/>
          </cell>
          <cell r="RV112" t="str">
            <v/>
          </cell>
          <cell r="RW112" t="str">
            <v/>
          </cell>
          <cell r="RX112" t="str">
            <v/>
          </cell>
          <cell r="RY112" t="str">
            <v/>
          </cell>
        </row>
        <row r="113">
          <cell r="RT113" t="str">
            <v/>
          </cell>
          <cell r="RU113" t="str">
            <v/>
          </cell>
          <cell r="RV113" t="str">
            <v/>
          </cell>
          <cell r="RW113" t="str">
            <v/>
          </cell>
          <cell r="RX113" t="str">
            <v/>
          </cell>
          <cell r="RY113" t="str">
            <v/>
          </cell>
        </row>
        <row r="114">
          <cell r="RT114" t="str">
            <v/>
          </cell>
          <cell r="RU114" t="str">
            <v/>
          </cell>
          <cell r="RV114" t="str">
            <v/>
          </cell>
          <cell r="RW114" t="str">
            <v/>
          </cell>
          <cell r="RX114" t="str">
            <v/>
          </cell>
          <cell r="RY114" t="str">
            <v/>
          </cell>
        </row>
        <row r="115">
          <cell r="RT115" t="str">
            <v/>
          </cell>
          <cell r="RU115" t="str">
            <v/>
          </cell>
          <cell r="RV115" t="str">
            <v/>
          </cell>
          <cell r="RW115" t="str">
            <v/>
          </cell>
          <cell r="RX115" t="str">
            <v/>
          </cell>
          <cell r="RY115" t="str">
            <v/>
          </cell>
        </row>
        <row r="116">
          <cell r="RT116" t="str">
            <v/>
          </cell>
          <cell r="RU116" t="str">
            <v/>
          </cell>
          <cell r="RV116" t="str">
            <v/>
          </cell>
          <cell r="RW116" t="str">
            <v/>
          </cell>
          <cell r="RX116" t="str">
            <v/>
          </cell>
          <cell r="RY116" t="str">
            <v/>
          </cell>
        </row>
        <row r="117">
          <cell r="RT117" t="str">
            <v/>
          </cell>
          <cell r="RU117" t="str">
            <v/>
          </cell>
          <cell r="RV117" t="str">
            <v/>
          </cell>
          <cell r="RW117" t="str">
            <v/>
          </cell>
          <cell r="RX117" t="str">
            <v/>
          </cell>
          <cell r="RY117" t="str">
            <v/>
          </cell>
        </row>
        <row r="118">
          <cell r="RT118" t="str">
            <v/>
          </cell>
          <cell r="RU118" t="str">
            <v/>
          </cell>
          <cell r="RV118" t="str">
            <v/>
          </cell>
          <cell r="RW118" t="str">
            <v/>
          </cell>
          <cell r="RX118" t="str">
            <v/>
          </cell>
          <cell r="RY118" t="str">
            <v/>
          </cell>
        </row>
        <row r="119">
          <cell r="RT119" t="str">
            <v/>
          </cell>
          <cell r="RU119" t="str">
            <v/>
          </cell>
          <cell r="RV119" t="str">
            <v/>
          </cell>
          <cell r="RW119" t="str">
            <v/>
          </cell>
          <cell r="RX119" t="str">
            <v/>
          </cell>
          <cell r="RY119" t="str">
            <v/>
          </cell>
        </row>
        <row r="120">
          <cell r="RT120" t="str">
            <v/>
          </cell>
          <cell r="RU120" t="str">
            <v/>
          </cell>
          <cell r="RV120" t="str">
            <v/>
          </cell>
          <cell r="RW120" t="str">
            <v/>
          </cell>
          <cell r="RX120" t="str">
            <v/>
          </cell>
          <cell r="RY120" t="str">
            <v/>
          </cell>
        </row>
        <row r="121">
          <cell r="RT121" t="str">
            <v/>
          </cell>
          <cell r="RU121" t="str">
            <v/>
          </cell>
          <cell r="RV121" t="str">
            <v/>
          </cell>
          <cell r="RW121" t="str">
            <v/>
          </cell>
          <cell r="RX121" t="str">
            <v/>
          </cell>
          <cell r="RY121" t="str">
            <v/>
          </cell>
        </row>
        <row r="122">
          <cell r="RT122" t="str">
            <v/>
          </cell>
          <cell r="RU122" t="str">
            <v/>
          </cell>
          <cell r="RV122" t="str">
            <v/>
          </cell>
          <cell r="RW122" t="str">
            <v/>
          </cell>
          <cell r="RX122" t="str">
            <v/>
          </cell>
          <cell r="RY122" t="str">
            <v/>
          </cell>
        </row>
        <row r="123">
          <cell r="RT123" t="str">
            <v/>
          </cell>
          <cell r="RU123" t="str">
            <v/>
          </cell>
          <cell r="RV123" t="str">
            <v/>
          </cell>
          <cell r="RW123" t="str">
            <v/>
          </cell>
          <cell r="RX123" t="str">
            <v/>
          </cell>
          <cell r="RY123" t="str">
            <v/>
          </cell>
        </row>
        <row r="124">
          <cell r="RT124" t="str">
            <v/>
          </cell>
          <cell r="RU124" t="str">
            <v/>
          </cell>
          <cell r="RV124" t="str">
            <v/>
          </cell>
          <cell r="RW124" t="str">
            <v/>
          </cell>
          <cell r="RX124" t="str">
            <v/>
          </cell>
          <cell r="RY124" t="str">
            <v/>
          </cell>
        </row>
        <row r="125">
          <cell r="RT125" t="str">
            <v/>
          </cell>
          <cell r="RU125" t="str">
            <v/>
          </cell>
          <cell r="RV125" t="str">
            <v/>
          </cell>
          <cell r="RW125" t="str">
            <v/>
          </cell>
          <cell r="RX125" t="str">
            <v/>
          </cell>
          <cell r="RY125" t="str">
            <v/>
          </cell>
        </row>
        <row r="126">
          <cell r="RT126" t="str">
            <v/>
          </cell>
          <cell r="RU126" t="str">
            <v/>
          </cell>
          <cell r="RV126" t="str">
            <v/>
          </cell>
          <cell r="RW126" t="str">
            <v/>
          </cell>
          <cell r="RX126" t="str">
            <v/>
          </cell>
          <cell r="RY126" t="str">
            <v/>
          </cell>
        </row>
        <row r="127">
          <cell r="RT127" t="str">
            <v/>
          </cell>
          <cell r="RU127" t="str">
            <v/>
          </cell>
          <cell r="RV127" t="str">
            <v/>
          </cell>
          <cell r="RW127" t="str">
            <v/>
          </cell>
          <cell r="RX127" t="str">
            <v/>
          </cell>
          <cell r="RY127" t="str">
            <v/>
          </cell>
        </row>
        <row r="128">
          <cell r="RT128" t="str">
            <v/>
          </cell>
          <cell r="RU128" t="str">
            <v/>
          </cell>
          <cell r="RV128" t="str">
            <v/>
          </cell>
          <cell r="RW128" t="str">
            <v/>
          </cell>
          <cell r="RX128" t="str">
            <v/>
          </cell>
          <cell r="RY128" t="str">
            <v/>
          </cell>
        </row>
        <row r="129">
          <cell r="RT129" t="str">
            <v/>
          </cell>
          <cell r="RU129" t="str">
            <v/>
          </cell>
          <cell r="RV129" t="str">
            <v/>
          </cell>
          <cell r="RW129" t="str">
            <v/>
          </cell>
          <cell r="RX129" t="str">
            <v/>
          </cell>
          <cell r="RY129" t="str">
            <v/>
          </cell>
        </row>
        <row r="130">
          <cell r="RT130" t="str">
            <v/>
          </cell>
          <cell r="RU130" t="str">
            <v/>
          </cell>
          <cell r="RV130" t="str">
            <v/>
          </cell>
          <cell r="RW130" t="str">
            <v/>
          </cell>
          <cell r="RX130" t="str">
            <v/>
          </cell>
          <cell r="RY130" t="str">
            <v/>
          </cell>
        </row>
        <row r="131">
          <cell r="RT131" t="str">
            <v/>
          </cell>
          <cell r="RU131" t="str">
            <v/>
          </cell>
          <cell r="RV131" t="str">
            <v/>
          </cell>
          <cell r="RW131" t="str">
            <v/>
          </cell>
          <cell r="RX131" t="str">
            <v/>
          </cell>
          <cell r="RY131" t="str">
            <v/>
          </cell>
        </row>
        <row r="132">
          <cell r="RT132" t="str">
            <v/>
          </cell>
          <cell r="RU132" t="str">
            <v/>
          </cell>
          <cell r="RV132" t="str">
            <v/>
          </cell>
          <cell r="RW132" t="str">
            <v/>
          </cell>
          <cell r="RX132" t="str">
            <v/>
          </cell>
          <cell r="RY132" t="str">
            <v/>
          </cell>
        </row>
        <row r="133">
          <cell r="RT133" t="str">
            <v/>
          </cell>
          <cell r="RU133" t="str">
            <v/>
          </cell>
          <cell r="RV133" t="str">
            <v/>
          </cell>
          <cell r="RW133" t="str">
            <v/>
          </cell>
          <cell r="RX133" t="str">
            <v/>
          </cell>
          <cell r="RY133" t="str">
            <v/>
          </cell>
        </row>
        <row r="134">
          <cell r="RT134" t="str">
            <v/>
          </cell>
          <cell r="RU134" t="str">
            <v/>
          </cell>
          <cell r="RV134" t="str">
            <v/>
          </cell>
          <cell r="RW134" t="str">
            <v/>
          </cell>
          <cell r="RX134" t="str">
            <v/>
          </cell>
          <cell r="RY134" t="str">
            <v/>
          </cell>
        </row>
        <row r="135">
          <cell r="RT135" t="str">
            <v/>
          </cell>
          <cell r="RU135" t="str">
            <v/>
          </cell>
          <cell r="RV135" t="str">
            <v/>
          </cell>
          <cell r="RW135" t="str">
            <v/>
          </cell>
          <cell r="RX135" t="str">
            <v/>
          </cell>
          <cell r="RY135" t="str">
            <v/>
          </cell>
        </row>
        <row r="136">
          <cell r="RT136" t="str">
            <v/>
          </cell>
          <cell r="RU136" t="str">
            <v/>
          </cell>
          <cell r="RV136" t="str">
            <v/>
          </cell>
          <cell r="RW136" t="str">
            <v/>
          </cell>
          <cell r="RX136" t="str">
            <v/>
          </cell>
          <cell r="RY136" t="str">
            <v/>
          </cell>
        </row>
        <row r="137">
          <cell r="RT137" t="str">
            <v/>
          </cell>
          <cell r="RU137" t="str">
            <v/>
          </cell>
          <cell r="RV137" t="str">
            <v/>
          </cell>
          <cell r="RW137" t="str">
            <v/>
          </cell>
          <cell r="RX137" t="str">
            <v/>
          </cell>
          <cell r="RY137" t="str">
            <v/>
          </cell>
        </row>
        <row r="138">
          <cell r="RT138" t="str">
            <v/>
          </cell>
          <cell r="RU138" t="str">
            <v/>
          </cell>
          <cell r="RV138" t="str">
            <v/>
          </cell>
          <cell r="RW138" t="str">
            <v/>
          </cell>
          <cell r="RX138" t="str">
            <v/>
          </cell>
          <cell r="RY138" t="str">
            <v/>
          </cell>
        </row>
        <row r="139">
          <cell r="RT139" t="str">
            <v/>
          </cell>
          <cell r="RU139" t="str">
            <v/>
          </cell>
          <cell r="RV139" t="str">
            <v/>
          </cell>
          <cell r="RW139" t="str">
            <v/>
          </cell>
          <cell r="RX139" t="str">
            <v/>
          </cell>
          <cell r="RY139" t="str">
            <v/>
          </cell>
        </row>
        <row r="140">
          <cell r="RT140" t="str">
            <v/>
          </cell>
          <cell r="RU140" t="str">
            <v/>
          </cell>
          <cell r="RV140" t="str">
            <v/>
          </cell>
          <cell r="RW140" t="str">
            <v/>
          </cell>
          <cell r="RX140" t="str">
            <v/>
          </cell>
          <cell r="RY140" t="str">
            <v/>
          </cell>
        </row>
        <row r="141">
          <cell r="RT141" t="str">
            <v/>
          </cell>
          <cell r="RU141" t="str">
            <v/>
          </cell>
          <cell r="RV141" t="str">
            <v/>
          </cell>
          <cell r="RW141" t="str">
            <v/>
          </cell>
          <cell r="RX141" t="str">
            <v/>
          </cell>
          <cell r="RY141" t="str">
            <v/>
          </cell>
        </row>
        <row r="142">
          <cell r="RT142" t="str">
            <v/>
          </cell>
          <cell r="RU142" t="str">
            <v/>
          </cell>
          <cell r="RV142" t="str">
            <v/>
          </cell>
          <cell r="RW142" t="str">
            <v/>
          </cell>
          <cell r="RX142" t="str">
            <v/>
          </cell>
          <cell r="RY142" t="str">
            <v/>
          </cell>
        </row>
        <row r="143">
          <cell r="RT143" t="str">
            <v/>
          </cell>
          <cell r="RU143" t="str">
            <v/>
          </cell>
          <cell r="RV143" t="str">
            <v/>
          </cell>
          <cell r="RW143" t="str">
            <v/>
          </cell>
          <cell r="RX143" t="str">
            <v/>
          </cell>
          <cell r="RY143" t="str">
            <v/>
          </cell>
        </row>
        <row r="144">
          <cell r="RT144" t="str">
            <v/>
          </cell>
          <cell r="RU144" t="str">
            <v/>
          </cell>
          <cell r="RV144" t="str">
            <v/>
          </cell>
          <cell r="RW144" t="str">
            <v/>
          </cell>
          <cell r="RX144" t="str">
            <v/>
          </cell>
          <cell r="RY144" t="str">
            <v/>
          </cell>
        </row>
        <row r="145">
          <cell r="RT145" t="str">
            <v/>
          </cell>
          <cell r="RU145" t="str">
            <v/>
          </cell>
          <cell r="RV145" t="str">
            <v/>
          </cell>
          <cell r="RW145" t="str">
            <v/>
          </cell>
          <cell r="RX145" t="str">
            <v/>
          </cell>
          <cell r="RY145" t="str">
            <v/>
          </cell>
        </row>
        <row r="146">
          <cell r="RT146" t="str">
            <v/>
          </cell>
          <cell r="RU146" t="str">
            <v/>
          </cell>
          <cell r="RV146" t="str">
            <v/>
          </cell>
          <cell r="RW146" t="str">
            <v/>
          </cell>
          <cell r="RX146" t="str">
            <v/>
          </cell>
          <cell r="RY146" t="str">
            <v/>
          </cell>
        </row>
        <row r="147">
          <cell r="RT147" t="str">
            <v/>
          </cell>
          <cell r="RU147" t="str">
            <v/>
          </cell>
          <cell r="RV147" t="str">
            <v/>
          </cell>
          <cell r="RW147" t="str">
            <v/>
          </cell>
          <cell r="RX147" t="str">
            <v/>
          </cell>
          <cell r="RY147" t="str">
            <v/>
          </cell>
        </row>
        <row r="148">
          <cell r="RT148" t="str">
            <v/>
          </cell>
          <cell r="RU148" t="str">
            <v/>
          </cell>
          <cell r="RV148" t="str">
            <v/>
          </cell>
          <cell r="RW148" t="str">
            <v/>
          </cell>
          <cell r="RX148" t="str">
            <v/>
          </cell>
          <cell r="RY148" t="str">
            <v/>
          </cell>
        </row>
        <row r="149">
          <cell r="RT149" t="str">
            <v/>
          </cell>
          <cell r="RU149" t="str">
            <v/>
          </cell>
          <cell r="RV149" t="str">
            <v/>
          </cell>
          <cell r="RW149" t="str">
            <v/>
          </cell>
          <cell r="RX149" t="str">
            <v/>
          </cell>
          <cell r="RY149" t="str">
            <v/>
          </cell>
        </row>
        <row r="150">
          <cell r="RT150" t="str">
            <v/>
          </cell>
          <cell r="RU150" t="str">
            <v/>
          </cell>
          <cell r="RV150" t="str">
            <v/>
          </cell>
          <cell r="RW150" t="str">
            <v/>
          </cell>
          <cell r="RX150" t="str">
            <v/>
          </cell>
          <cell r="RY150" t="str">
            <v/>
          </cell>
        </row>
        <row r="151">
          <cell r="RT151" t="str">
            <v/>
          </cell>
          <cell r="RU151" t="str">
            <v/>
          </cell>
          <cell r="RV151" t="str">
            <v/>
          </cell>
          <cell r="RW151" t="str">
            <v/>
          </cell>
          <cell r="RX151" t="str">
            <v/>
          </cell>
          <cell r="RY151" t="str">
            <v/>
          </cell>
        </row>
        <row r="152">
          <cell r="RT152" t="str">
            <v/>
          </cell>
          <cell r="RU152" t="str">
            <v/>
          </cell>
          <cell r="RV152" t="str">
            <v/>
          </cell>
          <cell r="RW152" t="str">
            <v/>
          </cell>
          <cell r="RX152" t="str">
            <v/>
          </cell>
          <cell r="RY152" t="str">
            <v/>
          </cell>
        </row>
        <row r="153">
          <cell r="RT153" t="str">
            <v/>
          </cell>
          <cell r="RU153" t="str">
            <v/>
          </cell>
          <cell r="RV153" t="str">
            <v/>
          </cell>
          <cell r="RW153" t="str">
            <v/>
          </cell>
          <cell r="RX153" t="str">
            <v/>
          </cell>
          <cell r="RY153" t="str">
            <v/>
          </cell>
        </row>
        <row r="154">
          <cell r="RT154" t="str">
            <v/>
          </cell>
          <cell r="RU154" t="str">
            <v/>
          </cell>
          <cell r="RV154" t="str">
            <v/>
          </cell>
          <cell r="RW154" t="str">
            <v/>
          </cell>
          <cell r="RX154" t="str">
            <v/>
          </cell>
          <cell r="RY154" t="str">
            <v/>
          </cell>
        </row>
        <row r="155">
          <cell r="RT155" t="str">
            <v/>
          </cell>
          <cell r="RU155" t="str">
            <v/>
          </cell>
          <cell r="RV155" t="str">
            <v/>
          </cell>
          <cell r="RW155" t="str">
            <v/>
          </cell>
          <cell r="RX155" t="str">
            <v/>
          </cell>
          <cell r="RY155" t="str">
            <v/>
          </cell>
        </row>
        <row r="156">
          <cell r="RT156" t="str">
            <v/>
          </cell>
          <cell r="RU156" t="str">
            <v/>
          </cell>
          <cell r="RV156" t="str">
            <v/>
          </cell>
          <cell r="RW156" t="str">
            <v/>
          </cell>
          <cell r="RX156" t="str">
            <v/>
          </cell>
          <cell r="RY156" t="str">
            <v/>
          </cell>
        </row>
        <row r="157">
          <cell r="RT157" t="str">
            <v/>
          </cell>
          <cell r="RU157" t="str">
            <v/>
          </cell>
          <cell r="RV157" t="str">
            <v/>
          </cell>
          <cell r="RW157" t="str">
            <v/>
          </cell>
          <cell r="RX157" t="str">
            <v/>
          </cell>
          <cell r="RY157" t="str">
            <v/>
          </cell>
        </row>
        <row r="158">
          <cell r="RT158" t="str">
            <v/>
          </cell>
          <cell r="RU158" t="str">
            <v/>
          </cell>
          <cell r="RV158" t="str">
            <v/>
          </cell>
          <cell r="RW158" t="str">
            <v/>
          </cell>
          <cell r="RX158" t="str">
            <v/>
          </cell>
          <cell r="RY158" t="str">
            <v/>
          </cell>
        </row>
        <row r="159">
          <cell r="RT159" t="str">
            <v/>
          </cell>
          <cell r="RU159" t="str">
            <v/>
          </cell>
          <cell r="RV159" t="str">
            <v/>
          </cell>
          <cell r="RW159" t="str">
            <v/>
          </cell>
          <cell r="RX159" t="str">
            <v/>
          </cell>
          <cell r="RY159" t="str">
            <v/>
          </cell>
        </row>
        <row r="160">
          <cell r="RT160" t="str">
            <v/>
          </cell>
          <cell r="RU160" t="str">
            <v/>
          </cell>
          <cell r="RV160" t="str">
            <v/>
          </cell>
          <cell r="RW160" t="str">
            <v/>
          </cell>
          <cell r="RX160" t="str">
            <v/>
          </cell>
          <cell r="RY160" t="str">
            <v/>
          </cell>
        </row>
        <row r="161">
          <cell r="RT161" t="str">
            <v/>
          </cell>
          <cell r="RU161" t="str">
            <v/>
          </cell>
          <cell r="RV161" t="str">
            <v/>
          </cell>
          <cell r="RW161" t="str">
            <v/>
          </cell>
          <cell r="RX161" t="str">
            <v/>
          </cell>
          <cell r="RY161" t="str">
            <v/>
          </cell>
        </row>
        <row r="162">
          <cell r="RT162" t="str">
            <v/>
          </cell>
          <cell r="RU162" t="str">
            <v/>
          </cell>
          <cell r="RV162" t="str">
            <v/>
          </cell>
          <cell r="RW162" t="str">
            <v/>
          </cell>
          <cell r="RX162" t="str">
            <v/>
          </cell>
          <cell r="RY162" t="str">
            <v/>
          </cell>
        </row>
        <row r="163">
          <cell r="RT163" t="str">
            <v/>
          </cell>
          <cell r="RU163" t="str">
            <v/>
          </cell>
          <cell r="RV163" t="str">
            <v/>
          </cell>
          <cell r="RW163" t="str">
            <v/>
          </cell>
          <cell r="RX163" t="str">
            <v/>
          </cell>
          <cell r="RY163" t="str">
            <v/>
          </cell>
        </row>
        <row r="164">
          <cell r="RT164" t="str">
            <v/>
          </cell>
          <cell r="RU164" t="str">
            <v/>
          </cell>
          <cell r="RV164" t="str">
            <v/>
          </cell>
          <cell r="RW164" t="str">
            <v/>
          </cell>
          <cell r="RX164" t="str">
            <v/>
          </cell>
          <cell r="RY164" t="str">
            <v/>
          </cell>
        </row>
        <row r="165">
          <cell r="RT165" t="str">
            <v/>
          </cell>
          <cell r="RU165" t="str">
            <v/>
          </cell>
          <cell r="RV165" t="str">
            <v/>
          </cell>
          <cell r="RW165" t="str">
            <v/>
          </cell>
          <cell r="RX165" t="str">
            <v/>
          </cell>
          <cell r="RY165" t="str">
            <v/>
          </cell>
        </row>
        <row r="166">
          <cell r="RT166" t="str">
            <v/>
          </cell>
          <cell r="RU166" t="str">
            <v/>
          </cell>
          <cell r="RV166" t="str">
            <v/>
          </cell>
          <cell r="RW166" t="str">
            <v/>
          </cell>
          <cell r="RX166" t="str">
            <v/>
          </cell>
          <cell r="RY166" t="str">
            <v/>
          </cell>
        </row>
        <row r="167">
          <cell r="RT167" t="str">
            <v/>
          </cell>
          <cell r="RU167" t="str">
            <v/>
          </cell>
          <cell r="RV167" t="str">
            <v/>
          </cell>
          <cell r="RW167" t="str">
            <v/>
          </cell>
          <cell r="RX167" t="str">
            <v/>
          </cell>
          <cell r="RY167" t="str">
            <v/>
          </cell>
        </row>
        <row r="168">
          <cell r="RT168" t="str">
            <v/>
          </cell>
          <cell r="RU168" t="str">
            <v/>
          </cell>
          <cell r="RV168" t="str">
            <v/>
          </cell>
          <cell r="RW168" t="str">
            <v/>
          </cell>
          <cell r="RX168" t="str">
            <v/>
          </cell>
          <cell r="RY168" t="str">
            <v/>
          </cell>
        </row>
        <row r="169">
          <cell r="RT169" t="str">
            <v/>
          </cell>
          <cell r="RU169" t="str">
            <v/>
          </cell>
          <cell r="RV169" t="str">
            <v/>
          </cell>
          <cell r="RW169" t="str">
            <v/>
          </cell>
          <cell r="RX169" t="str">
            <v/>
          </cell>
          <cell r="RY169" t="str">
            <v/>
          </cell>
        </row>
        <row r="170">
          <cell r="RT170" t="str">
            <v/>
          </cell>
          <cell r="RU170" t="str">
            <v/>
          </cell>
          <cell r="RV170" t="str">
            <v/>
          </cell>
          <cell r="RW170" t="str">
            <v/>
          </cell>
          <cell r="RX170" t="str">
            <v/>
          </cell>
          <cell r="RY170" t="str">
            <v/>
          </cell>
        </row>
        <row r="171">
          <cell r="RT171" t="str">
            <v/>
          </cell>
          <cell r="RU171" t="str">
            <v/>
          </cell>
          <cell r="RV171" t="str">
            <v/>
          </cell>
          <cell r="RW171" t="str">
            <v/>
          </cell>
          <cell r="RX171" t="str">
            <v/>
          </cell>
          <cell r="RY171" t="str">
            <v/>
          </cell>
        </row>
        <row r="172">
          <cell r="RT172" t="str">
            <v/>
          </cell>
          <cell r="RU172" t="str">
            <v/>
          </cell>
          <cell r="RV172" t="str">
            <v/>
          </cell>
          <cell r="RW172" t="str">
            <v/>
          </cell>
          <cell r="RX172" t="str">
            <v/>
          </cell>
          <cell r="RY172" t="str">
            <v/>
          </cell>
        </row>
        <row r="173">
          <cell r="RT173" t="str">
            <v/>
          </cell>
          <cell r="RU173" t="str">
            <v/>
          </cell>
          <cell r="RV173" t="str">
            <v/>
          </cell>
          <cell r="RW173" t="str">
            <v/>
          </cell>
          <cell r="RX173" t="str">
            <v/>
          </cell>
          <cell r="RY173" t="str">
            <v/>
          </cell>
        </row>
        <row r="174">
          <cell r="RT174" t="str">
            <v/>
          </cell>
          <cell r="RU174" t="str">
            <v/>
          </cell>
          <cell r="RV174" t="str">
            <v/>
          </cell>
          <cell r="RW174" t="str">
            <v/>
          </cell>
          <cell r="RX174" t="str">
            <v/>
          </cell>
          <cell r="RY174" t="str">
            <v/>
          </cell>
        </row>
        <row r="175">
          <cell r="RT175" t="str">
            <v/>
          </cell>
          <cell r="RU175" t="str">
            <v/>
          </cell>
          <cell r="RV175" t="str">
            <v/>
          </cell>
          <cell r="RW175" t="str">
            <v/>
          </cell>
          <cell r="RX175" t="str">
            <v/>
          </cell>
          <cell r="RY175" t="str">
            <v/>
          </cell>
        </row>
        <row r="176">
          <cell r="RT176" t="str">
            <v/>
          </cell>
          <cell r="RU176" t="str">
            <v/>
          </cell>
          <cell r="RV176" t="str">
            <v/>
          </cell>
          <cell r="RW176" t="str">
            <v/>
          </cell>
          <cell r="RX176" t="str">
            <v/>
          </cell>
          <cell r="RY176" t="str">
            <v/>
          </cell>
        </row>
        <row r="177">
          <cell r="RT177" t="str">
            <v/>
          </cell>
          <cell r="RU177" t="str">
            <v/>
          </cell>
          <cell r="RV177" t="str">
            <v/>
          </cell>
          <cell r="RW177" t="str">
            <v/>
          </cell>
          <cell r="RX177" t="str">
            <v/>
          </cell>
          <cell r="RY177" t="str">
            <v/>
          </cell>
        </row>
        <row r="178">
          <cell r="RT178" t="str">
            <v/>
          </cell>
          <cell r="RU178" t="str">
            <v/>
          </cell>
          <cell r="RV178" t="str">
            <v/>
          </cell>
          <cell r="RW178" t="str">
            <v/>
          </cell>
          <cell r="RX178" t="str">
            <v/>
          </cell>
          <cell r="RY178" t="str">
            <v/>
          </cell>
        </row>
        <row r="179">
          <cell r="RT179" t="str">
            <v/>
          </cell>
          <cell r="RU179" t="str">
            <v/>
          </cell>
          <cell r="RV179" t="str">
            <v/>
          </cell>
          <cell r="RW179" t="str">
            <v/>
          </cell>
          <cell r="RX179" t="str">
            <v/>
          </cell>
          <cell r="RY179" t="str">
            <v/>
          </cell>
        </row>
        <row r="180">
          <cell r="RT180" t="str">
            <v/>
          </cell>
          <cell r="RU180" t="str">
            <v/>
          </cell>
          <cell r="RV180" t="str">
            <v/>
          </cell>
          <cell r="RW180" t="str">
            <v/>
          </cell>
          <cell r="RX180" t="str">
            <v/>
          </cell>
          <cell r="RY180" t="str">
            <v/>
          </cell>
        </row>
        <row r="181">
          <cell r="RT181" t="str">
            <v/>
          </cell>
          <cell r="RU181" t="str">
            <v/>
          </cell>
          <cell r="RV181" t="str">
            <v/>
          </cell>
          <cell r="RW181" t="str">
            <v/>
          </cell>
          <cell r="RX181" t="str">
            <v/>
          </cell>
          <cell r="RY181" t="str">
            <v/>
          </cell>
        </row>
        <row r="182">
          <cell r="RT182" t="str">
            <v/>
          </cell>
          <cell r="RU182" t="str">
            <v/>
          </cell>
          <cell r="RV182" t="str">
            <v/>
          </cell>
          <cell r="RW182" t="str">
            <v/>
          </cell>
          <cell r="RX182" t="str">
            <v/>
          </cell>
          <cell r="RY182" t="str">
            <v/>
          </cell>
        </row>
        <row r="183">
          <cell r="RT183" t="str">
            <v/>
          </cell>
          <cell r="RU183" t="str">
            <v/>
          </cell>
          <cell r="RV183" t="str">
            <v/>
          </cell>
          <cell r="RW183" t="str">
            <v/>
          </cell>
          <cell r="RX183" t="str">
            <v/>
          </cell>
          <cell r="RY183" t="str">
            <v/>
          </cell>
        </row>
        <row r="184">
          <cell r="RT184" t="str">
            <v/>
          </cell>
          <cell r="RU184" t="str">
            <v/>
          </cell>
          <cell r="RV184" t="str">
            <v/>
          </cell>
          <cell r="RW184" t="str">
            <v/>
          </cell>
          <cell r="RX184" t="str">
            <v/>
          </cell>
          <cell r="RY184" t="str">
            <v/>
          </cell>
        </row>
        <row r="185">
          <cell r="RT185" t="str">
            <v/>
          </cell>
          <cell r="RU185" t="str">
            <v/>
          </cell>
          <cell r="RV185" t="str">
            <v/>
          </cell>
          <cell r="RW185" t="str">
            <v/>
          </cell>
          <cell r="RX185" t="str">
            <v/>
          </cell>
          <cell r="RY185" t="str">
            <v/>
          </cell>
        </row>
        <row r="186">
          <cell r="RT186" t="str">
            <v/>
          </cell>
          <cell r="RU186" t="str">
            <v/>
          </cell>
          <cell r="RV186" t="str">
            <v/>
          </cell>
          <cell r="RW186" t="str">
            <v/>
          </cell>
          <cell r="RX186" t="str">
            <v/>
          </cell>
          <cell r="RY186" t="str">
            <v/>
          </cell>
        </row>
        <row r="187">
          <cell r="RT187" t="str">
            <v/>
          </cell>
          <cell r="RU187" t="str">
            <v/>
          </cell>
          <cell r="RV187" t="str">
            <v/>
          </cell>
          <cell r="RW187" t="str">
            <v/>
          </cell>
          <cell r="RX187" t="str">
            <v/>
          </cell>
          <cell r="RY187" t="str">
            <v/>
          </cell>
        </row>
        <row r="188">
          <cell r="RT188" t="str">
            <v/>
          </cell>
          <cell r="RU188" t="str">
            <v/>
          </cell>
          <cell r="RV188" t="str">
            <v/>
          </cell>
          <cell r="RW188" t="str">
            <v/>
          </cell>
          <cell r="RX188" t="str">
            <v/>
          </cell>
          <cell r="RY188" t="str">
            <v/>
          </cell>
        </row>
        <row r="189">
          <cell r="RT189" t="str">
            <v/>
          </cell>
          <cell r="RU189" t="str">
            <v/>
          </cell>
          <cell r="RV189" t="str">
            <v/>
          </cell>
          <cell r="RW189" t="str">
            <v/>
          </cell>
          <cell r="RX189" t="str">
            <v/>
          </cell>
          <cell r="RY189" t="str">
            <v/>
          </cell>
        </row>
        <row r="190">
          <cell r="RT190" t="str">
            <v/>
          </cell>
          <cell r="RU190" t="str">
            <v/>
          </cell>
          <cell r="RV190" t="str">
            <v/>
          </cell>
          <cell r="RW190" t="str">
            <v/>
          </cell>
          <cell r="RX190" t="str">
            <v/>
          </cell>
          <cell r="RY190" t="str">
            <v/>
          </cell>
        </row>
        <row r="191">
          <cell r="RT191" t="str">
            <v/>
          </cell>
          <cell r="RU191" t="str">
            <v/>
          </cell>
          <cell r="RV191" t="str">
            <v/>
          </cell>
          <cell r="RW191" t="str">
            <v/>
          </cell>
          <cell r="RX191" t="str">
            <v/>
          </cell>
          <cell r="RY191" t="str">
            <v/>
          </cell>
        </row>
        <row r="192">
          <cell r="RT192" t="str">
            <v/>
          </cell>
          <cell r="RU192" t="str">
            <v/>
          </cell>
          <cell r="RV192" t="str">
            <v/>
          </cell>
          <cell r="RW192" t="str">
            <v/>
          </cell>
          <cell r="RX192" t="str">
            <v/>
          </cell>
          <cell r="RY192" t="str">
            <v/>
          </cell>
        </row>
        <row r="193">
          <cell r="RT193" t="str">
            <v/>
          </cell>
          <cell r="RU193" t="str">
            <v/>
          </cell>
          <cell r="RV193" t="str">
            <v/>
          </cell>
          <cell r="RW193" t="str">
            <v/>
          </cell>
          <cell r="RX193" t="str">
            <v/>
          </cell>
          <cell r="RY193" t="str">
            <v/>
          </cell>
        </row>
        <row r="194">
          <cell r="RT194" t="str">
            <v/>
          </cell>
          <cell r="RU194" t="str">
            <v/>
          </cell>
          <cell r="RV194" t="str">
            <v/>
          </cell>
          <cell r="RW194" t="str">
            <v/>
          </cell>
          <cell r="RX194" t="str">
            <v/>
          </cell>
          <cell r="RY194" t="str">
            <v/>
          </cell>
        </row>
        <row r="195">
          <cell r="RT195" t="str">
            <v/>
          </cell>
          <cell r="RU195" t="str">
            <v/>
          </cell>
          <cell r="RV195" t="str">
            <v/>
          </cell>
          <cell r="RW195" t="str">
            <v/>
          </cell>
          <cell r="RX195" t="str">
            <v/>
          </cell>
          <cell r="RY195" t="str">
            <v/>
          </cell>
        </row>
        <row r="196">
          <cell r="RT196" t="str">
            <v/>
          </cell>
          <cell r="RU196" t="str">
            <v/>
          </cell>
          <cell r="RV196" t="str">
            <v/>
          </cell>
          <cell r="RW196" t="str">
            <v/>
          </cell>
          <cell r="RX196" t="str">
            <v/>
          </cell>
          <cell r="RY196" t="str">
            <v/>
          </cell>
        </row>
        <row r="197">
          <cell r="RT197" t="str">
            <v/>
          </cell>
          <cell r="RU197" t="str">
            <v/>
          </cell>
          <cell r="RV197" t="str">
            <v/>
          </cell>
          <cell r="RW197" t="str">
            <v/>
          </cell>
          <cell r="RX197" t="str">
            <v/>
          </cell>
          <cell r="RY197" t="str">
            <v/>
          </cell>
        </row>
        <row r="198">
          <cell r="RT198" t="str">
            <v/>
          </cell>
          <cell r="RU198" t="str">
            <v/>
          </cell>
          <cell r="RV198" t="str">
            <v/>
          </cell>
          <cell r="RW198" t="str">
            <v/>
          </cell>
          <cell r="RX198" t="str">
            <v/>
          </cell>
          <cell r="RY198" t="str">
            <v/>
          </cell>
        </row>
        <row r="199">
          <cell r="RT199" t="str">
            <v/>
          </cell>
          <cell r="RU199" t="str">
            <v/>
          </cell>
          <cell r="RV199" t="str">
            <v/>
          </cell>
          <cell r="RW199" t="str">
            <v/>
          </cell>
          <cell r="RX199" t="str">
            <v/>
          </cell>
          <cell r="RY199" t="str">
            <v/>
          </cell>
        </row>
        <row r="200">
          <cell r="RT200" t="str">
            <v/>
          </cell>
          <cell r="RU200" t="str">
            <v/>
          </cell>
          <cell r="RV200" t="str">
            <v/>
          </cell>
          <cell r="RW200" t="str">
            <v/>
          </cell>
          <cell r="RX200" t="str">
            <v/>
          </cell>
          <cell r="RY200" t="str">
            <v/>
          </cell>
        </row>
        <row r="201">
          <cell r="RT201" t="str">
            <v/>
          </cell>
          <cell r="RU201" t="str">
            <v/>
          </cell>
          <cell r="RV201" t="str">
            <v/>
          </cell>
          <cell r="RW201" t="str">
            <v/>
          </cell>
          <cell r="RX201" t="str">
            <v/>
          </cell>
          <cell r="RY201" t="str">
            <v/>
          </cell>
        </row>
        <row r="202">
          <cell r="RT202" t="str">
            <v/>
          </cell>
          <cell r="RU202" t="str">
            <v/>
          </cell>
          <cell r="RV202" t="str">
            <v/>
          </cell>
          <cell r="RW202" t="str">
            <v/>
          </cell>
          <cell r="RX202" t="str">
            <v/>
          </cell>
          <cell r="RY202" t="str">
            <v/>
          </cell>
        </row>
        <row r="203">
          <cell r="RT203" t="str">
            <v/>
          </cell>
          <cell r="RU203" t="str">
            <v/>
          </cell>
          <cell r="RV203" t="str">
            <v/>
          </cell>
          <cell r="RW203" t="str">
            <v/>
          </cell>
          <cell r="RX203" t="str">
            <v/>
          </cell>
          <cell r="RY203" t="str">
            <v/>
          </cell>
        </row>
        <row r="204">
          <cell r="RT204" t="str">
            <v/>
          </cell>
          <cell r="RU204" t="str">
            <v/>
          </cell>
          <cell r="RV204" t="str">
            <v/>
          </cell>
          <cell r="RW204" t="str">
            <v/>
          </cell>
          <cell r="RX204" t="str">
            <v/>
          </cell>
          <cell r="RY204" t="str">
            <v/>
          </cell>
        </row>
        <row r="205">
          <cell r="RT205" t="str">
            <v/>
          </cell>
          <cell r="RU205" t="str">
            <v/>
          </cell>
          <cell r="RV205" t="str">
            <v/>
          </cell>
          <cell r="RW205" t="str">
            <v/>
          </cell>
          <cell r="RX205" t="str">
            <v/>
          </cell>
          <cell r="RY205" t="str">
            <v/>
          </cell>
        </row>
        <row r="206">
          <cell r="RT206" t="str">
            <v/>
          </cell>
          <cell r="RU206" t="str">
            <v/>
          </cell>
          <cell r="RV206" t="str">
            <v/>
          </cell>
          <cell r="RW206" t="str">
            <v/>
          </cell>
          <cell r="RX206" t="str">
            <v/>
          </cell>
          <cell r="RY206" t="str">
            <v/>
          </cell>
        </row>
        <row r="207">
          <cell r="RT207" t="str">
            <v/>
          </cell>
          <cell r="RU207" t="str">
            <v/>
          </cell>
          <cell r="RV207" t="str">
            <v/>
          </cell>
          <cell r="RW207" t="str">
            <v/>
          </cell>
          <cell r="RX207" t="str">
            <v/>
          </cell>
          <cell r="RY207" t="str">
            <v/>
          </cell>
        </row>
        <row r="208">
          <cell r="RT208" t="str">
            <v/>
          </cell>
          <cell r="RU208" t="str">
            <v/>
          </cell>
          <cell r="RV208" t="str">
            <v/>
          </cell>
          <cell r="RW208" t="str">
            <v/>
          </cell>
          <cell r="RX208" t="str">
            <v/>
          </cell>
          <cell r="RY208" t="str">
            <v/>
          </cell>
        </row>
        <row r="209">
          <cell r="RT209" t="str">
            <v/>
          </cell>
          <cell r="RU209" t="str">
            <v/>
          </cell>
          <cell r="RV209" t="str">
            <v/>
          </cell>
          <cell r="RW209" t="str">
            <v/>
          </cell>
          <cell r="RX209" t="str">
            <v/>
          </cell>
          <cell r="RY209" t="str">
            <v/>
          </cell>
        </row>
        <row r="210">
          <cell r="RT210" t="str">
            <v/>
          </cell>
          <cell r="RU210" t="str">
            <v/>
          </cell>
          <cell r="RV210" t="str">
            <v/>
          </cell>
          <cell r="RW210" t="str">
            <v/>
          </cell>
          <cell r="RX210" t="str">
            <v/>
          </cell>
          <cell r="RY210" t="str">
            <v/>
          </cell>
        </row>
        <row r="211">
          <cell r="RT211" t="str">
            <v/>
          </cell>
          <cell r="RU211" t="str">
            <v/>
          </cell>
          <cell r="RV211" t="str">
            <v/>
          </cell>
          <cell r="RW211" t="str">
            <v/>
          </cell>
          <cell r="RX211" t="str">
            <v/>
          </cell>
          <cell r="RY211" t="str">
            <v/>
          </cell>
        </row>
        <row r="212">
          <cell r="RT212" t="str">
            <v/>
          </cell>
          <cell r="RU212" t="str">
            <v/>
          </cell>
          <cell r="RV212" t="str">
            <v/>
          </cell>
          <cell r="RW212" t="str">
            <v/>
          </cell>
          <cell r="RX212" t="str">
            <v/>
          </cell>
          <cell r="RY212" t="str">
            <v/>
          </cell>
        </row>
        <row r="213">
          <cell r="RT213" t="str">
            <v/>
          </cell>
          <cell r="RU213" t="str">
            <v/>
          </cell>
          <cell r="RV213" t="str">
            <v/>
          </cell>
          <cell r="RW213" t="str">
            <v/>
          </cell>
          <cell r="RX213" t="str">
            <v/>
          </cell>
          <cell r="RY213" t="str">
            <v/>
          </cell>
        </row>
        <row r="214">
          <cell r="RT214" t="str">
            <v/>
          </cell>
          <cell r="RU214" t="str">
            <v/>
          </cell>
          <cell r="RV214" t="str">
            <v/>
          </cell>
          <cell r="RW214" t="str">
            <v/>
          </cell>
          <cell r="RX214" t="str">
            <v/>
          </cell>
          <cell r="RY214" t="str">
            <v/>
          </cell>
        </row>
        <row r="215">
          <cell r="RT215" t="str">
            <v/>
          </cell>
          <cell r="RU215" t="str">
            <v/>
          </cell>
          <cell r="RV215" t="str">
            <v/>
          </cell>
          <cell r="RW215" t="str">
            <v/>
          </cell>
          <cell r="RX215" t="str">
            <v/>
          </cell>
          <cell r="RY215" t="str">
            <v/>
          </cell>
        </row>
        <row r="216">
          <cell r="RT216" t="str">
            <v/>
          </cell>
          <cell r="RU216" t="str">
            <v/>
          </cell>
          <cell r="RV216" t="str">
            <v/>
          </cell>
          <cell r="RW216" t="str">
            <v/>
          </cell>
          <cell r="RX216" t="str">
            <v/>
          </cell>
          <cell r="RY216" t="str">
            <v/>
          </cell>
        </row>
        <row r="217">
          <cell r="RT217" t="str">
            <v/>
          </cell>
          <cell r="RU217" t="str">
            <v/>
          </cell>
          <cell r="RV217" t="str">
            <v/>
          </cell>
          <cell r="RW217" t="str">
            <v/>
          </cell>
          <cell r="RX217" t="str">
            <v/>
          </cell>
          <cell r="RY217" t="str">
            <v/>
          </cell>
        </row>
        <row r="218">
          <cell r="RT218" t="str">
            <v/>
          </cell>
          <cell r="RU218" t="str">
            <v/>
          </cell>
          <cell r="RV218" t="str">
            <v/>
          </cell>
          <cell r="RW218" t="str">
            <v/>
          </cell>
          <cell r="RX218" t="str">
            <v/>
          </cell>
          <cell r="RY218" t="str">
            <v/>
          </cell>
        </row>
        <row r="219">
          <cell r="RT219" t="str">
            <v/>
          </cell>
          <cell r="RU219" t="str">
            <v/>
          </cell>
          <cell r="RV219" t="str">
            <v/>
          </cell>
          <cell r="RW219" t="str">
            <v/>
          </cell>
          <cell r="RX219" t="str">
            <v/>
          </cell>
          <cell r="RY219" t="str">
            <v/>
          </cell>
        </row>
        <row r="220">
          <cell r="RT220" t="str">
            <v/>
          </cell>
          <cell r="RU220" t="str">
            <v/>
          </cell>
          <cell r="RV220" t="str">
            <v/>
          </cell>
          <cell r="RW220" t="str">
            <v/>
          </cell>
          <cell r="RX220" t="str">
            <v/>
          </cell>
          <cell r="RY220" t="str">
            <v/>
          </cell>
        </row>
        <row r="221">
          <cell r="RT221" t="str">
            <v/>
          </cell>
          <cell r="RU221" t="str">
            <v/>
          </cell>
          <cell r="RV221" t="str">
            <v/>
          </cell>
          <cell r="RW221" t="str">
            <v/>
          </cell>
          <cell r="RX221" t="str">
            <v/>
          </cell>
          <cell r="RY221" t="str">
            <v/>
          </cell>
        </row>
        <row r="222">
          <cell r="RT222" t="str">
            <v/>
          </cell>
          <cell r="RU222" t="str">
            <v/>
          </cell>
          <cell r="RV222" t="str">
            <v/>
          </cell>
          <cell r="RW222" t="str">
            <v/>
          </cell>
          <cell r="RX222" t="str">
            <v/>
          </cell>
          <cell r="RY222" t="str">
            <v/>
          </cell>
        </row>
        <row r="223">
          <cell r="RT223" t="str">
            <v/>
          </cell>
          <cell r="RU223" t="str">
            <v/>
          </cell>
          <cell r="RV223" t="str">
            <v/>
          </cell>
          <cell r="RW223" t="str">
            <v/>
          </cell>
          <cell r="RX223" t="str">
            <v/>
          </cell>
          <cell r="RY223" t="str">
            <v/>
          </cell>
        </row>
        <row r="224">
          <cell r="RT224" t="str">
            <v/>
          </cell>
          <cell r="RU224" t="str">
            <v/>
          </cell>
          <cell r="RV224" t="str">
            <v/>
          </cell>
          <cell r="RW224" t="str">
            <v/>
          </cell>
          <cell r="RX224" t="str">
            <v/>
          </cell>
          <cell r="RY224" t="str">
            <v/>
          </cell>
        </row>
        <row r="225">
          <cell r="RT225" t="str">
            <v/>
          </cell>
          <cell r="RU225" t="str">
            <v/>
          </cell>
          <cell r="RV225" t="str">
            <v/>
          </cell>
          <cell r="RW225" t="str">
            <v/>
          </cell>
          <cell r="RX225" t="str">
            <v/>
          </cell>
          <cell r="RY225" t="str">
            <v/>
          </cell>
        </row>
        <row r="226">
          <cell r="RT226" t="str">
            <v/>
          </cell>
          <cell r="RU226" t="str">
            <v/>
          </cell>
          <cell r="RV226" t="str">
            <v/>
          </cell>
          <cell r="RW226" t="str">
            <v/>
          </cell>
          <cell r="RX226" t="str">
            <v/>
          </cell>
          <cell r="RY226" t="str">
            <v/>
          </cell>
        </row>
        <row r="227">
          <cell r="RT227" t="str">
            <v/>
          </cell>
          <cell r="RU227" t="str">
            <v/>
          </cell>
          <cell r="RV227" t="str">
            <v/>
          </cell>
          <cell r="RW227" t="str">
            <v/>
          </cell>
          <cell r="RX227" t="str">
            <v/>
          </cell>
          <cell r="RY227" t="str">
            <v/>
          </cell>
        </row>
        <row r="228">
          <cell r="RT228" t="str">
            <v/>
          </cell>
          <cell r="RU228" t="str">
            <v/>
          </cell>
          <cell r="RV228" t="str">
            <v/>
          </cell>
          <cell r="RW228" t="str">
            <v/>
          </cell>
          <cell r="RX228" t="str">
            <v/>
          </cell>
          <cell r="RY228" t="str">
            <v/>
          </cell>
        </row>
        <row r="229">
          <cell r="RT229" t="str">
            <v/>
          </cell>
          <cell r="RU229" t="str">
            <v/>
          </cell>
          <cell r="RV229" t="str">
            <v/>
          </cell>
          <cell r="RW229" t="str">
            <v/>
          </cell>
          <cell r="RX229" t="str">
            <v/>
          </cell>
          <cell r="RY229" t="str">
            <v/>
          </cell>
        </row>
        <row r="230">
          <cell r="RT230" t="str">
            <v/>
          </cell>
          <cell r="RU230" t="str">
            <v/>
          </cell>
          <cell r="RV230" t="str">
            <v/>
          </cell>
          <cell r="RW230" t="str">
            <v/>
          </cell>
          <cell r="RX230" t="str">
            <v/>
          </cell>
          <cell r="RY230" t="str">
            <v/>
          </cell>
        </row>
        <row r="231">
          <cell r="RT231" t="str">
            <v/>
          </cell>
          <cell r="RU231" t="str">
            <v/>
          </cell>
          <cell r="RV231" t="str">
            <v/>
          </cell>
          <cell r="RW231" t="str">
            <v/>
          </cell>
          <cell r="RX231" t="str">
            <v/>
          </cell>
          <cell r="RY231" t="str">
            <v/>
          </cell>
        </row>
        <row r="232">
          <cell r="RT232" t="str">
            <v/>
          </cell>
          <cell r="RU232" t="str">
            <v/>
          </cell>
          <cell r="RV232" t="str">
            <v/>
          </cell>
          <cell r="RW232" t="str">
            <v/>
          </cell>
          <cell r="RX232" t="str">
            <v/>
          </cell>
          <cell r="RY232" t="str">
            <v/>
          </cell>
        </row>
        <row r="233">
          <cell r="RT233" t="str">
            <v/>
          </cell>
          <cell r="RU233" t="str">
            <v/>
          </cell>
          <cell r="RV233" t="str">
            <v/>
          </cell>
          <cell r="RW233" t="str">
            <v/>
          </cell>
          <cell r="RX233" t="str">
            <v/>
          </cell>
          <cell r="RY233" t="str">
            <v/>
          </cell>
        </row>
        <row r="234">
          <cell r="RT234" t="str">
            <v/>
          </cell>
          <cell r="RU234" t="str">
            <v/>
          </cell>
          <cell r="RV234" t="str">
            <v/>
          </cell>
          <cell r="RW234" t="str">
            <v/>
          </cell>
          <cell r="RX234" t="str">
            <v/>
          </cell>
          <cell r="RY234" t="str">
            <v/>
          </cell>
        </row>
        <row r="235">
          <cell r="RT235" t="str">
            <v/>
          </cell>
          <cell r="RU235" t="str">
            <v/>
          </cell>
          <cell r="RV235" t="str">
            <v/>
          </cell>
          <cell r="RW235" t="str">
            <v/>
          </cell>
          <cell r="RX235" t="str">
            <v/>
          </cell>
          <cell r="RY235" t="str">
            <v/>
          </cell>
        </row>
        <row r="236">
          <cell r="RT236" t="str">
            <v/>
          </cell>
          <cell r="RU236" t="str">
            <v/>
          </cell>
          <cell r="RV236" t="str">
            <v/>
          </cell>
          <cell r="RW236" t="str">
            <v/>
          </cell>
          <cell r="RX236" t="str">
            <v/>
          </cell>
          <cell r="RY236" t="str">
            <v/>
          </cell>
        </row>
        <row r="237">
          <cell r="RT237" t="str">
            <v/>
          </cell>
          <cell r="RU237" t="str">
            <v/>
          </cell>
          <cell r="RV237" t="str">
            <v/>
          </cell>
          <cell r="RW237" t="str">
            <v/>
          </cell>
          <cell r="RX237" t="str">
            <v/>
          </cell>
          <cell r="RY237" t="str">
            <v/>
          </cell>
        </row>
        <row r="238">
          <cell r="RT238" t="str">
            <v/>
          </cell>
          <cell r="RU238" t="str">
            <v/>
          </cell>
          <cell r="RV238" t="str">
            <v/>
          </cell>
          <cell r="RW238" t="str">
            <v/>
          </cell>
          <cell r="RX238" t="str">
            <v/>
          </cell>
          <cell r="RY238" t="str">
            <v/>
          </cell>
        </row>
        <row r="239">
          <cell r="RT239" t="str">
            <v/>
          </cell>
          <cell r="RU239" t="str">
            <v/>
          </cell>
          <cell r="RV239" t="str">
            <v/>
          </cell>
          <cell r="RW239" t="str">
            <v/>
          </cell>
          <cell r="RX239" t="str">
            <v/>
          </cell>
          <cell r="RY239" t="str">
            <v/>
          </cell>
        </row>
        <row r="240">
          <cell r="RT240" t="str">
            <v/>
          </cell>
          <cell r="RU240" t="str">
            <v/>
          </cell>
          <cell r="RV240" t="str">
            <v/>
          </cell>
          <cell r="RW240" t="str">
            <v/>
          </cell>
          <cell r="RX240" t="str">
            <v/>
          </cell>
          <cell r="RY240" t="str">
            <v/>
          </cell>
        </row>
        <row r="241">
          <cell r="RT241" t="str">
            <v/>
          </cell>
          <cell r="RU241" t="str">
            <v/>
          </cell>
          <cell r="RV241" t="str">
            <v/>
          </cell>
          <cell r="RW241" t="str">
            <v/>
          </cell>
          <cell r="RX241" t="str">
            <v/>
          </cell>
          <cell r="RY241" t="str">
            <v/>
          </cell>
        </row>
        <row r="242">
          <cell r="RT242" t="str">
            <v/>
          </cell>
          <cell r="RU242" t="str">
            <v/>
          </cell>
          <cell r="RV242" t="str">
            <v/>
          </cell>
          <cell r="RW242" t="str">
            <v/>
          </cell>
          <cell r="RX242" t="str">
            <v/>
          </cell>
          <cell r="RY242" t="str">
            <v/>
          </cell>
        </row>
        <row r="243">
          <cell r="RT243" t="str">
            <v/>
          </cell>
          <cell r="RU243" t="str">
            <v/>
          </cell>
          <cell r="RV243" t="str">
            <v/>
          </cell>
          <cell r="RW243" t="str">
            <v/>
          </cell>
          <cell r="RX243" t="str">
            <v/>
          </cell>
          <cell r="RY243" t="str">
            <v/>
          </cell>
        </row>
        <row r="244">
          <cell r="RT244" t="str">
            <v/>
          </cell>
          <cell r="RU244" t="str">
            <v/>
          </cell>
          <cell r="RV244" t="str">
            <v/>
          </cell>
          <cell r="RW244" t="str">
            <v/>
          </cell>
          <cell r="RX244" t="str">
            <v/>
          </cell>
          <cell r="RY244" t="str">
            <v/>
          </cell>
        </row>
        <row r="245">
          <cell r="RT245" t="str">
            <v/>
          </cell>
          <cell r="RU245" t="str">
            <v/>
          </cell>
          <cell r="RV245" t="str">
            <v/>
          </cell>
          <cell r="RW245" t="str">
            <v/>
          </cell>
          <cell r="RX245" t="str">
            <v/>
          </cell>
          <cell r="RY245" t="str">
            <v/>
          </cell>
        </row>
        <row r="246">
          <cell r="RT246" t="str">
            <v/>
          </cell>
          <cell r="RU246" t="str">
            <v/>
          </cell>
          <cell r="RV246" t="str">
            <v/>
          </cell>
          <cell r="RW246" t="str">
            <v/>
          </cell>
          <cell r="RX246" t="str">
            <v/>
          </cell>
          <cell r="RY246" t="str">
            <v/>
          </cell>
        </row>
        <row r="247">
          <cell r="RT247" t="str">
            <v/>
          </cell>
          <cell r="RU247" t="str">
            <v/>
          </cell>
          <cell r="RV247" t="str">
            <v/>
          </cell>
          <cell r="RW247" t="str">
            <v/>
          </cell>
          <cell r="RX247" t="str">
            <v/>
          </cell>
          <cell r="RY247" t="str">
            <v/>
          </cell>
        </row>
        <row r="248">
          <cell r="RT248" t="str">
            <v/>
          </cell>
          <cell r="RU248" t="str">
            <v/>
          </cell>
          <cell r="RV248" t="str">
            <v/>
          </cell>
          <cell r="RW248" t="str">
            <v/>
          </cell>
          <cell r="RX248" t="str">
            <v/>
          </cell>
          <cell r="RY248" t="str">
            <v/>
          </cell>
        </row>
        <row r="249">
          <cell r="RT249" t="str">
            <v/>
          </cell>
          <cell r="RU249" t="str">
            <v/>
          </cell>
          <cell r="RV249" t="str">
            <v/>
          </cell>
          <cell r="RW249" t="str">
            <v/>
          </cell>
          <cell r="RX249" t="str">
            <v/>
          </cell>
          <cell r="RY249" t="str">
            <v/>
          </cell>
        </row>
        <row r="250">
          <cell r="RT250" t="str">
            <v/>
          </cell>
          <cell r="RU250" t="str">
            <v/>
          </cell>
          <cell r="RV250" t="str">
            <v/>
          </cell>
          <cell r="RW250" t="str">
            <v/>
          </cell>
          <cell r="RX250" t="str">
            <v/>
          </cell>
          <cell r="RY250" t="str">
            <v/>
          </cell>
        </row>
        <row r="251">
          <cell r="RT251" t="str">
            <v/>
          </cell>
          <cell r="RU251" t="str">
            <v/>
          </cell>
          <cell r="RV251" t="str">
            <v/>
          </cell>
          <cell r="RW251" t="str">
            <v/>
          </cell>
          <cell r="RX251" t="str">
            <v/>
          </cell>
          <cell r="RY251" t="str">
            <v/>
          </cell>
        </row>
        <row r="252">
          <cell r="RT252" t="str">
            <v/>
          </cell>
          <cell r="RU252" t="str">
            <v/>
          </cell>
          <cell r="RV252" t="str">
            <v/>
          </cell>
          <cell r="RW252" t="str">
            <v/>
          </cell>
          <cell r="RX252" t="str">
            <v/>
          </cell>
          <cell r="RY252" t="str">
            <v/>
          </cell>
        </row>
        <row r="253">
          <cell r="RT253" t="str">
            <v/>
          </cell>
          <cell r="RU253" t="str">
            <v/>
          </cell>
          <cell r="RV253" t="str">
            <v/>
          </cell>
          <cell r="RW253" t="str">
            <v/>
          </cell>
          <cell r="RX253" t="str">
            <v/>
          </cell>
          <cell r="RY253" t="str">
            <v/>
          </cell>
        </row>
        <row r="254">
          <cell r="RT254" t="str">
            <v/>
          </cell>
          <cell r="RU254" t="str">
            <v/>
          </cell>
          <cell r="RV254" t="str">
            <v/>
          </cell>
          <cell r="RW254" t="str">
            <v/>
          </cell>
          <cell r="RX254" t="str">
            <v/>
          </cell>
          <cell r="RY254" t="str">
            <v/>
          </cell>
        </row>
        <row r="255">
          <cell r="RT255" t="str">
            <v/>
          </cell>
          <cell r="RU255" t="str">
            <v/>
          </cell>
          <cell r="RV255" t="str">
            <v/>
          </cell>
          <cell r="RW255" t="str">
            <v/>
          </cell>
          <cell r="RX255" t="str">
            <v/>
          </cell>
          <cell r="RY255" t="str">
            <v/>
          </cell>
        </row>
        <row r="256">
          <cell r="RT256" t="str">
            <v/>
          </cell>
          <cell r="RU256" t="str">
            <v/>
          </cell>
          <cell r="RV256" t="str">
            <v/>
          </cell>
          <cell r="RW256" t="str">
            <v/>
          </cell>
          <cell r="RX256" t="str">
            <v/>
          </cell>
          <cell r="RY256" t="str">
            <v/>
          </cell>
        </row>
        <row r="257">
          <cell r="RT257" t="str">
            <v/>
          </cell>
          <cell r="RU257" t="str">
            <v/>
          </cell>
          <cell r="RV257" t="str">
            <v/>
          </cell>
          <cell r="RW257" t="str">
            <v/>
          </cell>
          <cell r="RX257" t="str">
            <v/>
          </cell>
          <cell r="RY257" t="str">
            <v/>
          </cell>
        </row>
        <row r="258">
          <cell r="RT258" t="str">
            <v/>
          </cell>
          <cell r="RU258" t="str">
            <v/>
          </cell>
          <cell r="RV258" t="str">
            <v/>
          </cell>
          <cell r="RW258" t="str">
            <v/>
          </cell>
          <cell r="RX258" t="str">
            <v/>
          </cell>
          <cell r="RY258" t="str">
            <v/>
          </cell>
        </row>
        <row r="259">
          <cell r="RT259" t="str">
            <v/>
          </cell>
          <cell r="RU259" t="str">
            <v/>
          </cell>
          <cell r="RV259" t="str">
            <v/>
          </cell>
          <cell r="RW259" t="str">
            <v/>
          </cell>
          <cell r="RX259" t="str">
            <v/>
          </cell>
          <cell r="RY259" t="str">
            <v/>
          </cell>
        </row>
        <row r="260">
          <cell r="RT260" t="str">
            <v/>
          </cell>
          <cell r="RU260" t="str">
            <v/>
          </cell>
          <cell r="RV260" t="str">
            <v/>
          </cell>
          <cell r="RW260" t="str">
            <v/>
          </cell>
          <cell r="RX260" t="str">
            <v/>
          </cell>
          <cell r="RY260" t="str">
            <v/>
          </cell>
        </row>
        <row r="261">
          <cell r="RT261" t="str">
            <v/>
          </cell>
          <cell r="RU261" t="str">
            <v/>
          </cell>
          <cell r="RV261" t="str">
            <v/>
          </cell>
          <cell r="RW261" t="str">
            <v/>
          </cell>
          <cell r="RX261" t="str">
            <v/>
          </cell>
          <cell r="RY261" t="str">
            <v/>
          </cell>
        </row>
        <row r="262">
          <cell r="RT262" t="str">
            <v/>
          </cell>
          <cell r="RU262" t="str">
            <v/>
          </cell>
          <cell r="RV262" t="str">
            <v/>
          </cell>
          <cell r="RW262" t="str">
            <v/>
          </cell>
          <cell r="RX262" t="str">
            <v/>
          </cell>
          <cell r="RY262" t="str">
            <v/>
          </cell>
        </row>
        <row r="263">
          <cell r="RT263" t="str">
            <v/>
          </cell>
          <cell r="RU263" t="str">
            <v/>
          </cell>
          <cell r="RV263" t="str">
            <v/>
          </cell>
          <cell r="RW263" t="str">
            <v/>
          </cell>
          <cell r="RX263" t="str">
            <v/>
          </cell>
          <cell r="RY263" t="str">
            <v/>
          </cell>
        </row>
        <row r="264">
          <cell r="RT264" t="str">
            <v/>
          </cell>
          <cell r="RU264" t="str">
            <v/>
          </cell>
          <cell r="RV264" t="str">
            <v/>
          </cell>
          <cell r="RW264" t="str">
            <v/>
          </cell>
          <cell r="RX264" t="str">
            <v/>
          </cell>
          <cell r="RY264" t="str">
            <v/>
          </cell>
        </row>
        <row r="265">
          <cell r="RT265" t="str">
            <v/>
          </cell>
          <cell r="RU265" t="str">
            <v/>
          </cell>
          <cell r="RV265" t="str">
            <v/>
          </cell>
          <cell r="RW265" t="str">
            <v/>
          </cell>
          <cell r="RX265" t="str">
            <v/>
          </cell>
          <cell r="RY265" t="str">
            <v/>
          </cell>
        </row>
        <row r="266">
          <cell r="RT266" t="str">
            <v/>
          </cell>
          <cell r="RU266" t="str">
            <v/>
          </cell>
          <cell r="RV266" t="str">
            <v/>
          </cell>
          <cell r="RW266" t="str">
            <v/>
          </cell>
          <cell r="RX266" t="str">
            <v/>
          </cell>
          <cell r="RY266" t="str">
            <v/>
          </cell>
        </row>
        <row r="267">
          <cell r="RT267" t="str">
            <v/>
          </cell>
          <cell r="RU267" t="str">
            <v/>
          </cell>
          <cell r="RV267" t="str">
            <v/>
          </cell>
          <cell r="RW267" t="str">
            <v/>
          </cell>
          <cell r="RX267" t="str">
            <v/>
          </cell>
          <cell r="RY267" t="str">
            <v/>
          </cell>
        </row>
        <row r="268">
          <cell r="RT268" t="str">
            <v/>
          </cell>
          <cell r="RU268" t="str">
            <v/>
          </cell>
          <cell r="RV268" t="str">
            <v/>
          </cell>
          <cell r="RW268" t="str">
            <v/>
          </cell>
          <cell r="RX268" t="str">
            <v/>
          </cell>
          <cell r="RY268" t="str">
            <v/>
          </cell>
        </row>
        <row r="269">
          <cell r="RT269" t="str">
            <v/>
          </cell>
          <cell r="RU269" t="str">
            <v/>
          </cell>
          <cell r="RV269" t="str">
            <v/>
          </cell>
          <cell r="RW269" t="str">
            <v/>
          </cell>
          <cell r="RX269" t="str">
            <v/>
          </cell>
          <cell r="RY269" t="str">
            <v/>
          </cell>
        </row>
        <row r="270">
          <cell r="RT270" t="str">
            <v/>
          </cell>
          <cell r="RU270" t="str">
            <v/>
          </cell>
          <cell r="RV270" t="str">
            <v/>
          </cell>
          <cell r="RW270" t="str">
            <v/>
          </cell>
          <cell r="RX270" t="str">
            <v/>
          </cell>
          <cell r="RY270" t="str">
            <v/>
          </cell>
        </row>
        <row r="271">
          <cell r="RT271" t="str">
            <v/>
          </cell>
          <cell r="RU271" t="str">
            <v/>
          </cell>
          <cell r="RV271" t="str">
            <v/>
          </cell>
          <cell r="RW271" t="str">
            <v/>
          </cell>
          <cell r="RX271" t="str">
            <v/>
          </cell>
          <cell r="RY271" t="str">
            <v/>
          </cell>
        </row>
        <row r="272">
          <cell r="RT272" t="str">
            <v/>
          </cell>
          <cell r="RU272" t="str">
            <v/>
          </cell>
          <cell r="RV272" t="str">
            <v/>
          </cell>
          <cell r="RW272" t="str">
            <v/>
          </cell>
          <cell r="RX272" t="str">
            <v/>
          </cell>
          <cell r="RY272" t="str">
            <v/>
          </cell>
        </row>
        <row r="273">
          <cell r="RT273" t="str">
            <v/>
          </cell>
          <cell r="RU273" t="str">
            <v/>
          </cell>
          <cell r="RV273" t="str">
            <v/>
          </cell>
          <cell r="RW273" t="str">
            <v/>
          </cell>
          <cell r="RX273" t="str">
            <v/>
          </cell>
          <cell r="RY273" t="str">
            <v/>
          </cell>
        </row>
        <row r="274">
          <cell r="RT274" t="str">
            <v/>
          </cell>
          <cell r="RU274" t="str">
            <v/>
          </cell>
          <cell r="RV274" t="str">
            <v/>
          </cell>
          <cell r="RW274" t="str">
            <v/>
          </cell>
          <cell r="RX274" t="str">
            <v/>
          </cell>
          <cell r="RY274" t="str">
            <v/>
          </cell>
        </row>
        <row r="275">
          <cell r="RT275" t="str">
            <v/>
          </cell>
          <cell r="RU275" t="str">
            <v/>
          </cell>
          <cell r="RV275" t="str">
            <v/>
          </cell>
          <cell r="RW275" t="str">
            <v/>
          </cell>
          <cell r="RX275" t="str">
            <v/>
          </cell>
          <cell r="RY275" t="str">
            <v/>
          </cell>
        </row>
        <row r="276">
          <cell r="RT276" t="str">
            <v/>
          </cell>
          <cell r="RU276" t="str">
            <v/>
          </cell>
          <cell r="RV276" t="str">
            <v/>
          </cell>
          <cell r="RW276" t="str">
            <v/>
          </cell>
          <cell r="RX276" t="str">
            <v/>
          </cell>
          <cell r="RY276" t="str">
            <v/>
          </cell>
        </row>
        <row r="277">
          <cell r="RT277" t="str">
            <v/>
          </cell>
          <cell r="RU277" t="str">
            <v/>
          </cell>
          <cell r="RV277" t="str">
            <v/>
          </cell>
          <cell r="RW277" t="str">
            <v/>
          </cell>
          <cell r="RX277" t="str">
            <v/>
          </cell>
          <cell r="RY277" t="str">
            <v/>
          </cell>
        </row>
        <row r="278">
          <cell r="RT278" t="str">
            <v/>
          </cell>
          <cell r="RU278" t="str">
            <v/>
          </cell>
          <cell r="RV278" t="str">
            <v/>
          </cell>
          <cell r="RW278" t="str">
            <v/>
          </cell>
          <cell r="RX278" t="str">
            <v/>
          </cell>
          <cell r="RY278" t="str">
            <v/>
          </cell>
        </row>
        <row r="279">
          <cell r="RT279" t="str">
            <v/>
          </cell>
          <cell r="RU279" t="str">
            <v/>
          </cell>
          <cell r="RV279" t="str">
            <v/>
          </cell>
          <cell r="RW279" t="str">
            <v/>
          </cell>
          <cell r="RX279" t="str">
            <v/>
          </cell>
          <cell r="RY279" t="str">
            <v/>
          </cell>
        </row>
        <row r="280">
          <cell r="RT280" t="str">
            <v/>
          </cell>
          <cell r="RU280" t="str">
            <v/>
          </cell>
          <cell r="RV280" t="str">
            <v/>
          </cell>
          <cell r="RW280" t="str">
            <v/>
          </cell>
          <cell r="RX280" t="str">
            <v/>
          </cell>
          <cell r="RY280" t="str">
            <v/>
          </cell>
        </row>
        <row r="281">
          <cell r="RT281" t="str">
            <v/>
          </cell>
          <cell r="RU281" t="str">
            <v/>
          </cell>
          <cell r="RV281" t="str">
            <v/>
          </cell>
          <cell r="RW281" t="str">
            <v/>
          </cell>
          <cell r="RX281" t="str">
            <v/>
          </cell>
          <cell r="RY281" t="str">
            <v/>
          </cell>
        </row>
        <row r="282">
          <cell r="RT282" t="str">
            <v/>
          </cell>
          <cell r="RU282" t="str">
            <v/>
          </cell>
          <cell r="RV282" t="str">
            <v/>
          </cell>
          <cell r="RW282" t="str">
            <v/>
          </cell>
          <cell r="RX282" t="str">
            <v/>
          </cell>
          <cell r="RY282" t="str">
            <v/>
          </cell>
        </row>
        <row r="283">
          <cell r="RT283" t="str">
            <v/>
          </cell>
          <cell r="RU283" t="str">
            <v/>
          </cell>
          <cell r="RV283" t="str">
            <v/>
          </cell>
          <cell r="RW283" t="str">
            <v/>
          </cell>
          <cell r="RX283" t="str">
            <v/>
          </cell>
          <cell r="RY283" t="str">
            <v/>
          </cell>
        </row>
        <row r="284">
          <cell r="RT284" t="str">
            <v/>
          </cell>
          <cell r="RU284" t="str">
            <v/>
          </cell>
          <cell r="RV284" t="str">
            <v/>
          </cell>
          <cell r="RW284" t="str">
            <v/>
          </cell>
          <cell r="RX284" t="str">
            <v/>
          </cell>
          <cell r="RY284" t="str">
            <v/>
          </cell>
        </row>
        <row r="285">
          <cell r="RT285" t="str">
            <v/>
          </cell>
          <cell r="RU285" t="str">
            <v/>
          </cell>
          <cell r="RV285" t="str">
            <v/>
          </cell>
          <cell r="RW285" t="str">
            <v/>
          </cell>
          <cell r="RX285" t="str">
            <v/>
          </cell>
          <cell r="RY285" t="str">
            <v/>
          </cell>
        </row>
        <row r="286">
          <cell r="RT286" t="str">
            <v/>
          </cell>
          <cell r="RU286" t="str">
            <v/>
          </cell>
          <cell r="RV286" t="str">
            <v/>
          </cell>
          <cell r="RW286" t="str">
            <v/>
          </cell>
          <cell r="RX286" t="str">
            <v/>
          </cell>
          <cell r="RY286" t="str">
            <v/>
          </cell>
        </row>
        <row r="287">
          <cell r="RT287" t="str">
            <v/>
          </cell>
          <cell r="RU287" t="str">
            <v/>
          </cell>
          <cell r="RV287" t="str">
            <v/>
          </cell>
          <cell r="RW287" t="str">
            <v/>
          </cell>
          <cell r="RX287" t="str">
            <v/>
          </cell>
          <cell r="RY287" t="str">
            <v/>
          </cell>
        </row>
        <row r="288">
          <cell r="RT288" t="str">
            <v/>
          </cell>
          <cell r="RU288" t="str">
            <v/>
          </cell>
          <cell r="RV288" t="str">
            <v/>
          </cell>
          <cell r="RW288" t="str">
            <v/>
          </cell>
          <cell r="RX288" t="str">
            <v/>
          </cell>
          <cell r="RY288" t="str">
            <v/>
          </cell>
        </row>
        <row r="289">
          <cell r="RT289" t="str">
            <v/>
          </cell>
          <cell r="RU289" t="str">
            <v/>
          </cell>
          <cell r="RV289" t="str">
            <v/>
          </cell>
          <cell r="RW289" t="str">
            <v/>
          </cell>
          <cell r="RX289" t="str">
            <v/>
          </cell>
          <cell r="RY289" t="str">
            <v/>
          </cell>
        </row>
        <row r="290">
          <cell r="RT290" t="str">
            <v/>
          </cell>
          <cell r="RU290" t="str">
            <v/>
          </cell>
          <cell r="RV290" t="str">
            <v/>
          </cell>
          <cell r="RW290" t="str">
            <v/>
          </cell>
          <cell r="RX290" t="str">
            <v/>
          </cell>
          <cell r="RY290" t="str">
            <v/>
          </cell>
        </row>
        <row r="291">
          <cell r="RT291" t="str">
            <v/>
          </cell>
          <cell r="RU291" t="str">
            <v/>
          </cell>
          <cell r="RV291" t="str">
            <v/>
          </cell>
          <cell r="RW291" t="str">
            <v/>
          </cell>
          <cell r="RX291" t="str">
            <v/>
          </cell>
          <cell r="RY291" t="str">
            <v/>
          </cell>
        </row>
        <row r="292">
          <cell r="RT292" t="str">
            <v/>
          </cell>
          <cell r="RU292" t="str">
            <v/>
          </cell>
          <cell r="RV292" t="str">
            <v/>
          </cell>
          <cell r="RW292" t="str">
            <v/>
          </cell>
          <cell r="RX292" t="str">
            <v/>
          </cell>
          <cell r="RY292" t="str">
            <v/>
          </cell>
        </row>
        <row r="293">
          <cell r="RT293" t="str">
            <v/>
          </cell>
          <cell r="RU293" t="str">
            <v/>
          </cell>
          <cell r="RV293" t="str">
            <v/>
          </cell>
          <cell r="RW293" t="str">
            <v/>
          </cell>
          <cell r="RX293" t="str">
            <v/>
          </cell>
          <cell r="RY293" t="str">
            <v/>
          </cell>
        </row>
        <row r="294">
          <cell r="RT294" t="str">
            <v/>
          </cell>
          <cell r="RU294" t="str">
            <v/>
          </cell>
          <cell r="RV294" t="str">
            <v/>
          </cell>
          <cell r="RW294" t="str">
            <v/>
          </cell>
          <cell r="RX294" t="str">
            <v/>
          </cell>
          <cell r="RY294" t="str">
            <v/>
          </cell>
        </row>
        <row r="295">
          <cell r="RT295" t="str">
            <v/>
          </cell>
          <cell r="RU295" t="str">
            <v/>
          </cell>
          <cell r="RV295" t="str">
            <v/>
          </cell>
          <cell r="RW295" t="str">
            <v/>
          </cell>
          <cell r="RX295" t="str">
            <v/>
          </cell>
          <cell r="RY295" t="str">
            <v/>
          </cell>
        </row>
        <row r="296">
          <cell r="RT296" t="str">
            <v/>
          </cell>
          <cell r="RU296" t="str">
            <v/>
          </cell>
          <cell r="RV296" t="str">
            <v/>
          </cell>
          <cell r="RW296" t="str">
            <v/>
          </cell>
          <cell r="RX296" t="str">
            <v/>
          </cell>
          <cell r="RY296" t="str">
            <v/>
          </cell>
        </row>
        <row r="297">
          <cell r="RT297" t="str">
            <v/>
          </cell>
          <cell r="RU297" t="str">
            <v/>
          </cell>
          <cell r="RV297" t="str">
            <v/>
          </cell>
          <cell r="RW297" t="str">
            <v/>
          </cell>
          <cell r="RX297" t="str">
            <v/>
          </cell>
          <cell r="RY297" t="str">
            <v/>
          </cell>
        </row>
        <row r="298">
          <cell r="RT298" t="str">
            <v/>
          </cell>
          <cell r="RU298" t="str">
            <v/>
          </cell>
          <cell r="RV298" t="str">
            <v/>
          </cell>
          <cell r="RW298" t="str">
            <v/>
          </cell>
          <cell r="RX298" t="str">
            <v/>
          </cell>
          <cell r="RY298" t="str">
            <v/>
          </cell>
        </row>
        <row r="299">
          <cell r="RT299" t="str">
            <v/>
          </cell>
          <cell r="RU299" t="str">
            <v/>
          </cell>
          <cell r="RV299" t="str">
            <v/>
          </cell>
          <cell r="RW299" t="str">
            <v/>
          </cell>
          <cell r="RX299" t="str">
            <v/>
          </cell>
          <cell r="RY299" t="str">
            <v/>
          </cell>
        </row>
        <row r="300">
          <cell r="RT300" t="str">
            <v/>
          </cell>
          <cell r="RU300" t="str">
            <v/>
          </cell>
          <cell r="RV300" t="str">
            <v/>
          </cell>
          <cell r="RW300" t="str">
            <v/>
          </cell>
          <cell r="RX300" t="str">
            <v/>
          </cell>
          <cell r="RY300" t="str">
            <v/>
          </cell>
        </row>
        <row r="301">
          <cell r="RT301" t="str">
            <v/>
          </cell>
          <cell r="RU301" t="str">
            <v/>
          </cell>
          <cell r="RV301" t="str">
            <v/>
          </cell>
          <cell r="RW301" t="str">
            <v/>
          </cell>
          <cell r="RX301" t="str">
            <v/>
          </cell>
          <cell r="RY301" t="str">
            <v/>
          </cell>
        </row>
        <row r="302">
          <cell r="RT302" t="str">
            <v/>
          </cell>
          <cell r="RU302" t="str">
            <v/>
          </cell>
          <cell r="RV302" t="str">
            <v/>
          </cell>
          <cell r="RW302" t="str">
            <v/>
          </cell>
          <cell r="RX302" t="str">
            <v/>
          </cell>
          <cell r="RY302" t="str">
            <v/>
          </cell>
        </row>
        <row r="303">
          <cell r="RT303" t="str">
            <v/>
          </cell>
          <cell r="RU303" t="str">
            <v/>
          </cell>
          <cell r="RV303" t="str">
            <v/>
          </cell>
          <cell r="RW303" t="str">
            <v/>
          </cell>
          <cell r="RX303" t="str">
            <v/>
          </cell>
          <cell r="RY303" t="str">
            <v/>
          </cell>
        </row>
        <row r="304">
          <cell r="RT304" t="str">
            <v/>
          </cell>
          <cell r="RU304" t="str">
            <v/>
          </cell>
          <cell r="RV304" t="str">
            <v/>
          </cell>
          <cell r="RW304" t="str">
            <v/>
          </cell>
          <cell r="RX304" t="str">
            <v/>
          </cell>
          <cell r="RY304" t="str">
            <v/>
          </cell>
        </row>
        <row r="305">
          <cell r="RT305" t="str">
            <v/>
          </cell>
          <cell r="RU305" t="str">
            <v/>
          </cell>
          <cell r="RV305" t="str">
            <v/>
          </cell>
          <cell r="RW305" t="str">
            <v/>
          </cell>
          <cell r="RX305" t="str">
            <v/>
          </cell>
          <cell r="RY305" t="str">
            <v/>
          </cell>
        </row>
        <row r="306">
          <cell r="RT306" t="str">
            <v/>
          </cell>
          <cell r="RU306" t="str">
            <v/>
          </cell>
          <cell r="RV306" t="str">
            <v/>
          </cell>
          <cell r="RW306" t="str">
            <v/>
          </cell>
          <cell r="RX306" t="str">
            <v/>
          </cell>
          <cell r="RY306" t="str">
            <v/>
          </cell>
        </row>
        <row r="307">
          <cell r="RT307" t="str">
            <v/>
          </cell>
          <cell r="RU307" t="str">
            <v/>
          </cell>
          <cell r="RV307" t="str">
            <v/>
          </cell>
          <cell r="RW307" t="str">
            <v/>
          </cell>
          <cell r="RX307" t="str">
            <v/>
          </cell>
          <cell r="RY307" t="str">
            <v/>
          </cell>
        </row>
        <row r="308">
          <cell r="RT308" t="str">
            <v/>
          </cell>
          <cell r="RU308" t="str">
            <v/>
          </cell>
          <cell r="RV308" t="str">
            <v/>
          </cell>
          <cell r="RW308" t="str">
            <v/>
          </cell>
          <cell r="RX308" t="str">
            <v/>
          </cell>
          <cell r="RY308" t="str">
            <v/>
          </cell>
        </row>
        <row r="309">
          <cell r="RT309" t="str">
            <v/>
          </cell>
          <cell r="RU309" t="str">
            <v/>
          </cell>
          <cell r="RV309" t="str">
            <v/>
          </cell>
          <cell r="RW309" t="str">
            <v/>
          </cell>
          <cell r="RX309" t="str">
            <v/>
          </cell>
          <cell r="RY309" t="str">
            <v/>
          </cell>
        </row>
        <row r="310">
          <cell r="RT310" t="str">
            <v/>
          </cell>
          <cell r="RU310" t="str">
            <v/>
          </cell>
          <cell r="RV310" t="str">
            <v/>
          </cell>
          <cell r="RW310" t="str">
            <v/>
          </cell>
          <cell r="RX310" t="str">
            <v/>
          </cell>
          <cell r="RY310" t="str">
            <v/>
          </cell>
        </row>
        <row r="311">
          <cell r="RT311" t="str">
            <v/>
          </cell>
          <cell r="RU311" t="str">
            <v/>
          </cell>
          <cell r="RV311" t="str">
            <v/>
          </cell>
          <cell r="RW311" t="str">
            <v/>
          </cell>
          <cell r="RX311" t="str">
            <v/>
          </cell>
          <cell r="RY311" t="str">
            <v/>
          </cell>
        </row>
        <row r="312">
          <cell r="RT312" t="str">
            <v/>
          </cell>
          <cell r="RU312" t="str">
            <v/>
          </cell>
          <cell r="RV312" t="str">
            <v/>
          </cell>
          <cell r="RW312" t="str">
            <v/>
          </cell>
          <cell r="RX312" t="str">
            <v/>
          </cell>
          <cell r="RY312" t="str">
            <v/>
          </cell>
        </row>
        <row r="313">
          <cell r="RT313" t="str">
            <v/>
          </cell>
          <cell r="RU313" t="str">
            <v/>
          </cell>
          <cell r="RV313" t="str">
            <v/>
          </cell>
          <cell r="RW313" t="str">
            <v/>
          </cell>
          <cell r="RX313" t="str">
            <v/>
          </cell>
          <cell r="RY313" t="str">
            <v/>
          </cell>
        </row>
        <row r="314">
          <cell r="RT314" t="str">
            <v/>
          </cell>
          <cell r="RU314" t="str">
            <v/>
          </cell>
          <cell r="RV314" t="str">
            <v/>
          </cell>
          <cell r="RW314" t="str">
            <v/>
          </cell>
          <cell r="RX314" t="str">
            <v/>
          </cell>
          <cell r="RY314" t="str">
            <v/>
          </cell>
        </row>
        <row r="315">
          <cell r="RT315" t="str">
            <v/>
          </cell>
          <cell r="RU315" t="str">
            <v/>
          </cell>
          <cell r="RV315" t="str">
            <v/>
          </cell>
          <cell r="RW315" t="str">
            <v/>
          </cell>
          <cell r="RX315" t="str">
            <v/>
          </cell>
          <cell r="RY315" t="str">
            <v/>
          </cell>
        </row>
        <row r="316">
          <cell r="RT316" t="str">
            <v/>
          </cell>
          <cell r="RU316" t="str">
            <v/>
          </cell>
          <cell r="RV316" t="str">
            <v/>
          </cell>
          <cell r="RW316" t="str">
            <v/>
          </cell>
          <cell r="RX316" t="str">
            <v/>
          </cell>
          <cell r="RY316" t="str">
            <v/>
          </cell>
        </row>
        <row r="317">
          <cell r="RT317" t="str">
            <v/>
          </cell>
          <cell r="RU317" t="str">
            <v/>
          </cell>
          <cell r="RV317" t="str">
            <v/>
          </cell>
          <cell r="RW317" t="str">
            <v/>
          </cell>
          <cell r="RX317" t="str">
            <v/>
          </cell>
          <cell r="RY317" t="str">
            <v/>
          </cell>
        </row>
        <row r="318">
          <cell r="RT318" t="str">
            <v/>
          </cell>
          <cell r="RU318" t="str">
            <v/>
          </cell>
          <cell r="RV318" t="str">
            <v/>
          </cell>
          <cell r="RW318" t="str">
            <v/>
          </cell>
          <cell r="RX318" t="str">
            <v/>
          </cell>
          <cell r="RY318" t="str">
            <v/>
          </cell>
        </row>
        <row r="319">
          <cell r="RT319" t="str">
            <v/>
          </cell>
          <cell r="RU319" t="str">
            <v/>
          </cell>
          <cell r="RV319" t="str">
            <v/>
          </cell>
          <cell r="RW319" t="str">
            <v/>
          </cell>
          <cell r="RX319" t="str">
            <v/>
          </cell>
          <cell r="RY319" t="str">
            <v/>
          </cell>
        </row>
        <row r="320">
          <cell r="RT320" t="str">
            <v/>
          </cell>
          <cell r="RU320" t="str">
            <v/>
          </cell>
          <cell r="RV320" t="str">
            <v/>
          </cell>
          <cell r="RW320" t="str">
            <v/>
          </cell>
          <cell r="RX320" t="str">
            <v/>
          </cell>
          <cell r="RY320" t="str">
            <v/>
          </cell>
        </row>
        <row r="321">
          <cell r="RT321" t="str">
            <v/>
          </cell>
          <cell r="RU321" t="str">
            <v/>
          </cell>
          <cell r="RV321" t="str">
            <v/>
          </cell>
          <cell r="RW321" t="str">
            <v/>
          </cell>
          <cell r="RX321" t="str">
            <v/>
          </cell>
          <cell r="RY321" t="str">
            <v/>
          </cell>
        </row>
        <row r="322">
          <cell r="RT322" t="str">
            <v/>
          </cell>
          <cell r="RU322" t="str">
            <v/>
          </cell>
          <cell r="RV322" t="str">
            <v/>
          </cell>
          <cell r="RW322" t="str">
            <v/>
          </cell>
          <cell r="RX322" t="str">
            <v/>
          </cell>
          <cell r="RY322" t="str">
            <v/>
          </cell>
        </row>
        <row r="323">
          <cell r="RT323" t="str">
            <v/>
          </cell>
          <cell r="RU323" t="str">
            <v/>
          </cell>
          <cell r="RV323" t="str">
            <v/>
          </cell>
          <cell r="RW323" t="str">
            <v/>
          </cell>
          <cell r="RX323" t="str">
            <v/>
          </cell>
          <cell r="RY323" t="str">
            <v/>
          </cell>
        </row>
        <row r="324">
          <cell r="RT324" t="str">
            <v/>
          </cell>
          <cell r="RU324" t="str">
            <v/>
          </cell>
          <cell r="RV324" t="str">
            <v/>
          </cell>
          <cell r="RW324" t="str">
            <v/>
          </cell>
          <cell r="RX324" t="str">
            <v/>
          </cell>
          <cell r="RY324" t="str">
            <v/>
          </cell>
        </row>
        <row r="325">
          <cell r="RT325" t="str">
            <v/>
          </cell>
          <cell r="RU325" t="str">
            <v/>
          </cell>
          <cell r="RV325" t="str">
            <v/>
          </cell>
          <cell r="RW325" t="str">
            <v/>
          </cell>
          <cell r="RX325" t="str">
            <v/>
          </cell>
          <cell r="RY325" t="str">
            <v/>
          </cell>
        </row>
        <row r="326">
          <cell r="RT326" t="str">
            <v/>
          </cell>
          <cell r="RU326" t="str">
            <v/>
          </cell>
          <cell r="RV326" t="str">
            <v/>
          </cell>
          <cell r="RW326" t="str">
            <v/>
          </cell>
          <cell r="RX326" t="str">
            <v/>
          </cell>
          <cell r="RY326" t="str">
            <v/>
          </cell>
        </row>
        <row r="327">
          <cell r="RT327" t="str">
            <v/>
          </cell>
          <cell r="RU327" t="str">
            <v/>
          </cell>
          <cell r="RV327" t="str">
            <v/>
          </cell>
          <cell r="RW327" t="str">
            <v/>
          </cell>
          <cell r="RX327" t="str">
            <v/>
          </cell>
          <cell r="RY327" t="str">
            <v/>
          </cell>
        </row>
        <row r="328">
          <cell r="RT328" t="str">
            <v/>
          </cell>
          <cell r="RU328" t="str">
            <v/>
          </cell>
          <cell r="RV328" t="str">
            <v/>
          </cell>
          <cell r="RW328" t="str">
            <v/>
          </cell>
          <cell r="RX328" t="str">
            <v/>
          </cell>
          <cell r="RY328" t="str">
            <v/>
          </cell>
        </row>
        <row r="329">
          <cell r="RT329" t="str">
            <v/>
          </cell>
          <cell r="RU329" t="str">
            <v/>
          </cell>
          <cell r="RV329" t="str">
            <v/>
          </cell>
          <cell r="RW329" t="str">
            <v/>
          </cell>
          <cell r="RX329" t="str">
            <v/>
          </cell>
          <cell r="RY329" t="str">
            <v/>
          </cell>
        </row>
        <row r="330">
          <cell r="RT330" t="str">
            <v/>
          </cell>
          <cell r="RU330" t="str">
            <v/>
          </cell>
          <cell r="RV330" t="str">
            <v/>
          </cell>
          <cell r="RW330" t="str">
            <v/>
          </cell>
          <cell r="RX330" t="str">
            <v/>
          </cell>
          <cell r="RY330" t="str">
            <v/>
          </cell>
        </row>
        <row r="331">
          <cell r="RT331" t="str">
            <v/>
          </cell>
          <cell r="RU331" t="str">
            <v/>
          </cell>
          <cell r="RV331" t="str">
            <v/>
          </cell>
          <cell r="RW331" t="str">
            <v/>
          </cell>
          <cell r="RX331" t="str">
            <v/>
          </cell>
          <cell r="RY331" t="str">
            <v/>
          </cell>
        </row>
        <row r="332">
          <cell r="RT332" t="str">
            <v/>
          </cell>
          <cell r="RU332" t="str">
            <v/>
          </cell>
          <cell r="RV332" t="str">
            <v/>
          </cell>
          <cell r="RW332" t="str">
            <v/>
          </cell>
          <cell r="RX332" t="str">
            <v/>
          </cell>
          <cell r="RY332" t="str">
            <v/>
          </cell>
        </row>
        <row r="333">
          <cell r="RT333" t="str">
            <v/>
          </cell>
          <cell r="RU333" t="str">
            <v/>
          </cell>
          <cell r="RV333" t="str">
            <v/>
          </cell>
          <cell r="RW333" t="str">
            <v/>
          </cell>
          <cell r="RX333" t="str">
            <v/>
          </cell>
          <cell r="RY333" t="str">
            <v/>
          </cell>
        </row>
        <row r="334">
          <cell r="RT334" t="str">
            <v/>
          </cell>
          <cell r="RU334" t="str">
            <v/>
          </cell>
          <cell r="RV334" t="str">
            <v/>
          </cell>
          <cell r="RW334" t="str">
            <v/>
          </cell>
          <cell r="RX334" t="str">
            <v/>
          </cell>
          <cell r="RY334" t="str">
            <v/>
          </cell>
        </row>
        <row r="335">
          <cell r="RT335" t="str">
            <v/>
          </cell>
          <cell r="RU335" t="str">
            <v/>
          </cell>
          <cell r="RV335" t="str">
            <v/>
          </cell>
          <cell r="RW335" t="str">
            <v/>
          </cell>
          <cell r="RX335" t="str">
            <v/>
          </cell>
          <cell r="RY335" t="str">
            <v/>
          </cell>
        </row>
        <row r="336">
          <cell r="RT336" t="str">
            <v/>
          </cell>
          <cell r="RU336" t="str">
            <v/>
          </cell>
          <cell r="RV336" t="str">
            <v/>
          </cell>
          <cell r="RW336" t="str">
            <v/>
          </cell>
          <cell r="RX336" t="str">
            <v/>
          </cell>
          <cell r="RY336" t="str">
            <v/>
          </cell>
        </row>
        <row r="337">
          <cell r="RT337" t="str">
            <v/>
          </cell>
          <cell r="RU337" t="str">
            <v/>
          </cell>
          <cell r="RV337" t="str">
            <v/>
          </cell>
          <cell r="RW337" t="str">
            <v/>
          </cell>
          <cell r="RX337" t="str">
            <v/>
          </cell>
          <cell r="RY337" t="str">
            <v/>
          </cell>
        </row>
        <row r="338">
          <cell r="RT338" t="str">
            <v/>
          </cell>
          <cell r="RU338" t="str">
            <v/>
          </cell>
          <cell r="RV338" t="str">
            <v/>
          </cell>
          <cell r="RW338" t="str">
            <v/>
          </cell>
          <cell r="RX338" t="str">
            <v/>
          </cell>
          <cell r="RY338" t="str">
            <v/>
          </cell>
        </row>
        <row r="339">
          <cell r="RT339" t="str">
            <v/>
          </cell>
          <cell r="RU339" t="str">
            <v/>
          </cell>
          <cell r="RV339" t="str">
            <v/>
          </cell>
          <cell r="RW339" t="str">
            <v/>
          </cell>
          <cell r="RX339" t="str">
            <v/>
          </cell>
          <cell r="RY339" t="str">
            <v/>
          </cell>
        </row>
        <row r="340">
          <cell r="RT340" t="str">
            <v/>
          </cell>
          <cell r="RU340" t="str">
            <v/>
          </cell>
          <cell r="RV340" t="str">
            <v/>
          </cell>
          <cell r="RW340" t="str">
            <v/>
          </cell>
          <cell r="RX340" t="str">
            <v/>
          </cell>
          <cell r="RY340" t="str">
            <v/>
          </cell>
        </row>
        <row r="341">
          <cell r="RT341" t="str">
            <v/>
          </cell>
          <cell r="RU341" t="str">
            <v/>
          </cell>
          <cell r="RV341" t="str">
            <v/>
          </cell>
          <cell r="RW341" t="str">
            <v/>
          </cell>
          <cell r="RX341" t="str">
            <v/>
          </cell>
          <cell r="RY341" t="str">
            <v/>
          </cell>
        </row>
        <row r="342">
          <cell r="RT342" t="str">
            <v/>
          </cell>
          <cell r="RU342" t="str">
            <v/>
          </cell>
          <cell r="RV342" t="str">
            <v/>
          </cell>
          <cell r="RW342" t="str">
            <v/>
          </cell>
          <cell r="RX342" t="str">
            <v/>
          </cell>
          <cell r="RY342" t="str">
            <v/>
          </cell>
        </row>
        <row r="343">
          <cell r="RT343" t="str">
            <v/>
          </cell>
          <cell r="RU343" t="str">
            <v/>
          </cell>
          <cell r="RV343" t="str">
            <v/>
          </cell>
          <cell r="RW343" t="str">
            <v/>
          </cell>
          <cell r="RX343" t="str">
            <v/>
          </cell>
          <cell r="RY343" t="str">
            <v/>
          </cell>
        </row>
        <row r="344">
          <cell r="RT344" t="str">
            <v/>
          </cell>
          <cell r="RU344" t="str">
            <v/>
          </cell>
          <cell r="RV344" t="str">
            <v/>
          </cell>
          <cell r="RW344" t="str">
            <v/>
          </cell>
          <cell r="RX344" t="str">
            <v/>
          </cell>
          <cell r="RY344" t="str">
            <v/>
          </cell>
        </row>
        <row r="345">
          <cell r="RT345" t="str">
            <v/>
          </cell>
          <cell r="RU345" t="str">
            <v/>
          </cell>
          <cell r="RV345" t="str">
            <v/>
          </cell>
          <cell r="RW345" t="str">
            <v/>
          </cell>
          <cell r="RX345" t="str">
            <v/>
          </cell>
          <cell r="RY345" t="str">
            <v/>
          </cell>
        </row>
        <row r="346">
          <cell r="RT346" t="str">
            <v/>
          </cell>
          <cell r="RU346" t="str">
            <v/>
          </cell>
          <cell r="RV346" t="str">
            <v/>
          </cell>
          <cell r="RW346" t="str">
            <v/>
          </cell>
          <cell r="RX346" t="str">
            <v/>
          </cell>
          <cell r="RY346" t="str">
            <v/>
          </cell>
        </row>
        <row r="347">
          <cell r="RT347" t="str">
            <v/>
          </cell>
          <cell r="RU347" t="str">
            <v/>
          </cell>
          <cell r="RV347" t="str">
            <v/>
          </cell>
          <cell r="RW347" t="str">
            <v/>
          </cell>
          <cell r="RX347" t="str">
            <v/>
          </cell>
          <cell r="RY347" t="str">
            <v/>
          </cell>
        </row>
        <row r="348">
          <cell r="RT348" t="str">
            <v/>
          </cell>
          <cell r="RU348" t="str">
            <v/>
          </cell>
          <cell r="RV348" t="str">
            <v/>
          </cell>
          <cell r="RW348" t="str">
            <v/>
          </cell>
          <cell r="RX348" t="str">
            <v/>
          </cell>
          <cell r="RY348" t="str">
            <v/>
          </cell>
        </row>
        <row r="349">
          <cell r="RT349" t="str">
            <v/>
          </cell>
          <cell r="RU349" t="str">
            <v/>
          </cell>
          <cell r="RV349" t="str">
            <v/>
          </cell>
          <cell r="RW349" t="str">
            <v/>
          </cell>
          <cell r="RX349" t="str">
            <v/>
          </cell>
          <cell r="RY349" t="str">
            <v/>
          </cell>
        </row>
        <row r="350">
          <cell r="RT350" t="str">
            <v/>
          </cell>
          <cell r="RU350" t="str">
            <v/>
          </cell>
          <cell r="RV350" t="str">
            <v/>
          </cell>
          <cell r="RW350" t="str">
            <v/>
          </cell>
          <cell r="RX350" t="str">
            <v/>
          </cell>
          <cell r="RY350" t="str">
            <v/>
          </cell>
        </row>
        <row r="351">
          <cell r="RT351" t="str">
            <v/>
          </cell>
          <cell r="RU351" t="str">
            <v/>
          </cell>
          <cell r="RV351" t="str">
            <v/>
          </cell>
          <cell r="RW351" t="str">
            <v/>
          </cell>
          <cell r="RX351" t="str">
            <v/>
          </cell>
          <cell r="RY351" t="str">
            <v/>
          </cell>
        </row>
        <row r="352">
          <cell r="RT352" t="str">
            <v/>
          </cell>
          <cell r="RU352" t="str">
            <v/>
          </cell>
          <cell r="RV352" t="str">
            <v/>
          </cell>
          <cell r="RW352" t="str">
            <v/>
          </cell>
          <cell r="RX352" t="str">
            <v/>
          </cell>
          <cell r="RY352" t="str">
            <v/>
          </cell>
        </row>
        <row r="353">
          <cell r="RT353" t="str">
            <v/>
          </cell>
          <cell r="RU353" t="str">
            <v/>
          </cell>
          <cell r="RV353" t="str">
            <v/>
          </cell>
          <cell r="RW353" t="str">
            <v/>
          </cell>
          <cell r="RX353" t="str">
            <v/>
          </cell>
          <cell r="RY353" t="str">
            <v/>
          </cell>
        </row>
        <row r="354">
          <cell r="RT354" t="str">
            <v/>
          </cell>
          <cell r="RU354" t="str">
            <v/>
          </cell>
          <cell r="RV354" t="str">
            <v/>
          </cell>
          <cell r="RW354" t="str">
            <v/>
          </cell>
          <cell r="RX354" t="str">
            <v/>
          </cell>
          <cell r="RY354" t="str">
            <v/>
          </cell>
        </row>
        <row r="355">
          <cell r="RT355" t="str">
            <v/>
          </cell>
          <cell r="RU355" t="str">
            <v/>
          </cell>
          <cell r="RV355" t="str">
            <v/>
          </cell>
          <cell r="RW355" t="str">
            <v/>
          </cell>
          <cell r="RX355" t="str">
            <v/>
          </cell>
          <cell r="RY355" t="str">
            <v/>
          </cell>
        </row>
        <row r="356">
          <cell r="RT356" t="str">
            <v/>
          </cell>
          <cell r="RU356" t="str">
            <v/>
          </cell>
          <cell r="RV356" t="str">
            <v/>
          </cell>
          <cell r="RW356" t="str">
            <v/>
          </cell>
          <cell r="RX356" t="str">
            <v/>
          </cell>
          <cell r="RY356" t="str">
            <v/>
          </cell>
        </row>
        <row r="357">
          <cell r="RT357" t="str">
            <v/>
          </cell>
          <cell r="RU357" t="str">
            <v/>
          </cell>
          <cell r="RV357" t="str">
            <v/>
          </cell>
          <cell r="RW357" t="str">
            <v/>
          </cell>
          <cell r="RX357" t="str">
            <v/>
          </cell>
          <cell r="RY357" t="str">
            <v/>
          </cell>
        </row>
        <row r="358">
          <cell r="RT358" t="str">
            <v/>
          </cell>
          <cell r="RU358" t="str">
            <v/>
          </cell>
          <cell r="RV358" t="str">
            <v/>
          </cell>
          <cell r="RW358" t="str">
            <v/>
          </cell>
          <cell r="RX358" t="str">
            <v/>
          </cell>
          <cell r="RY358" t="str">
            <v/>
          </cell>
        </row>
        <row r="359">
          <cell r="RT359" t="str">
            <v/>
          </cell>
          <cell r="RU359" t="str">
            <v/>
          </cell>
          <cell r="RV359" t="str">
            <v/>
          </cell>
          <cell r="RW359" t="str">
            <v/>
          </cell>
          <cell r="RX359" t="str">
            <v/>
          </cell>
          <cell r="RY359" t="str">
            <v/>
          </cell>
        </row>
        <row r="360">
          <cell r="RT360" t="str">
            <v/>
          </cell>
          <cell r="RU360" t="str">
            <v/>
          </cell>
          <cell r="RV360" t="str">
            <v/>
          </cell>
          <cell r="RW360" t="str">
            <v/>
          </cell>
          <cell r="RX360" t="str">
            <v/>
          </cell>
          <cell r="RY360" t="str">
            <v/>
          </cell>
        </row>
        <row r="361">
          <cell r="RT361" t="str">
            <v/>
          </cell>
          <cell r="RU361" t="str">
            <v/>
          </cell>
          <cell r="RV361" t="str">
            <v/>
          </cell>
          <cell r="RW361" t="str">
            <v/>
          </cell>
          <cell r="RX361" t="str">
            <v/>
          </cell>
          <cell r="RY361" t="str">
            <v/>
          </cell>
        </row>
        <row r="362">
          <cell r="RT362" t="str">
            <v/>
          </cell>
          <cell r="RU362" t="str">
            <v/>
          </cell>
          <cell r="RV362" t="str">
            <v/>
          </cell>
          <cell r="RW362" t="str">
            <v/>
          </cell>
          <cell r="RX362" t="str">
            <v/>
          </cell>
          <cell r="RY362" t="str">
            <v/>
          </cell>
        </row>
        <row r="363">
          <cell r="RT363" t="str">
            <v/>
          </cell>
          <cell r="RU363" t="str">
            <v/>
          </cell>
          <cell r="RV363" t="str">
            <v/>
          </cell>
          <cell r="RW363" t="str">
            <v/>
          </cell>
          <cell r="RX363" t="str">
            <v/>
          </cell>
          <cell r="RY363" t="str">
            <v/>
          </cell>
        </row>
        <row r="364">
          <cell r="RT364" t="str">
            <v/>
          </cell>
          <cell r="RU364" t="str">
            <v/>
          </cell>
          <cell r="RV364" t="str">
            <v/>
          </cell>
          <cell r="RW364" t="str">
            <v/>
          </cell>
          <cell r="RX364" t="str">
            <v/>
          </cell>
          <cell r="RY364" t="str">
            <v/>
          </cell>
        </row>
        <row r="365">
          <cell r="RT365" t="str">
            <v/>
          </cell>
          <cell r="RU365" t="str">
            <v/>
          </cell>
          <cell r="RV365" t="str">
            <v/>
          </cell>
          <cell r="RW365" t="str">
            <v/>
          </cell>
          <cell r="RX365" t="str">
            <v/>
          </cell>
          <cell r="RY365" t="str">
            <v/>
          </cell>
        </row>
        <row r="366">
          <cell r="RT366" t="str">
            <v/>
          </cell>
          <cell r="RU366" t="str">
            <v/>
          </cell>
          <cell r="RV366" t="str">
            <v/>
          </cell>
          <cell r="RW366" t="str">
            <v/>
          </cell>
          <cell r="RX366" t="str">
            <v/>
          </cell>
          <cell r="RY366" t="str">
            <v/>
          </cell>
        </row>
        <row r="367">
          <cell r="RT367" t="str">
            <v/>
          </cell>
          <cell r="RU367" t="str">
            <v/>
          </cell>
          <cell r="RV367" t="str">
            <v/>
          </cell>
          <cell r="RW367" t="str">
            <v/>
          </cell>
          <cell r="RX367" t="str">
            <v/>
          </cell>
          <cell r="RY367" t="str">
            <v/>
          </cell>
        </row>
        <row r="368">
          <cell r="RT368" t="str">
            <v/>
          </cell>
          <cell r="RU368" t="str">
            <v/>
          </cell>
          <cell r="RV368" t="str">
            <v/>
          </cell>
          <cell r="RW368" t="str">
            <v/>
          </cell>
          <cell r="RX368" t="str">
            <v/>
          </cell>
          <cell r="RY368" t="str">
            <v/>
          </cell>
        </row>
        <row r="369">
          <cell r="RT369" t="str">
            <v/>
          </cell>
          <cell r="RU369" t="str">
            <v/>
          </cell>
          <cell r="RV369" t="str">
            <v/>
          </cell>
          <cell r="RW369" t="str">
            <v/>
          </cell>
          <cell r="RX369" t="str">
            <v/>
          </cell>
          <cell r="RY369" t="str">
            <v/>
          </cell>
        </row>
        <row r="370">
          <cell r="RT370" t="str">
            <v/>
          </cell>
          <cell r="RU370" t="str">
            <v/>
          </cell>
          <cell r="RV370" t="str">
            <v/>
          </cell>
          <cell r="RW370" t="str">
            <v/>
          </cell>
          <cell r="RX370" t="str">
            <v/>
          </cell>
          <cell r="RY370" t="str">
            <v/>
          </cell>
        </row>
        <row r="371">
          <cell r="RT371" t="str">
            <v/>
          </cell>
          <cell r="RU371" t="str">
            <v/>
          </cell>
          <cell r="RV371" t="str">
            <v/>
          </cell>
          <cell r="RW371" t="str">
            <v/>
          </cell>
          <cell r="RX371" t="str">
            <v/>
          </cell>
          <cell r="RY371" t="str">
            <v/>
          </cell>
        </row>
        <row r="372">
          <cell r="RT372" t="str">
            <v/>
          </cell>
          <cell r="RU372" t="str">
            <v/>
          </cell>
          <cell r="RV372" t="str">
            <v/>
          </cell>
          <cell r="RW372" t="str">
            <v/>
          </cell>
          <cell r="RX372" t="str">
            <v/>
          </cell>
          <cell r="RY372" t="str">
            <v/>
          </cell>
        </row>
        <row r="373">
          <cell r="RT373" t="str">
            <v/>
          </cell>
          <cell r="RU373" t="str">
            <v/>
          </cell>
          <cell r="RV373" t="str">
            <v/>
          </cell>
          <cell r="RW373" t="str">
            <v/>
          </cell>
          <cell r="RX373" t="str">
            <v/>
          </cell>
          <cell r="RY373" t="str">
            <v/>
          </cell>
        </row>
        <row r="374">
          <cell r="RT374" t="str">
            <v/>
          </cell>
          <cell r="RU374" t="str">
            <v/>
          </cell>
          <cell r="RV374" t="str">
            <v/>
          </cell>
          <cell r="RW374" t="str">
            <v/>
          </cell>
          <cell r="RX374" t="str">
            <v/>
          </cell>
          <cell r="RY374" t="str">
            <v/>
          </cell>
        </row>
        <row r="375">
          <cell r="RT375" t="str">
            <v/>
          </cell>
          <cell r="RU375" t="str">
            <v/>
          </cell>
          <cell r="RV375" t="str">
            <v/>
          </cell>
          <cell r="RW375" t="str">
            <v/>
          </cell>
          <cell r="RX375" t="str">
            <v/>
          </cell>
          <cell r="RY375" t="str">
            <v/>
          </cell>
        </row>
        <row r="376">
          <cell r="RT376" t="str">
            <v/>
          </cell>
          <cell r="RU376" t="str">
            <v/>
          </cell>
          <cell r="RV376" t="str">
            <v/>
          </cell>
          <cell r="RW376" t="str">
            <v/>
          </cell>
          <cell r="RX376" t="str">
            <v/>
          </cell>
          <cell r="RY376" t="str">
            <v/>
          </cell>
        </row>
        <row r="377">
          <cell r="RT377" t="str">
            <v/>
          </cell>
          <cell r="RU377" t="str">
            <v/>
          </cell>
          <cell r="RV377" t="str">
            <v/>
          </cell>
          <cell r="RW377" t="str">
            <v/>
          </cell>
          <cell r="RX377" t="str">
            <v/>
          </cell>
          <cell r="RY377" t="str">
            <v/>
          </cell>
        </row>
        <row r="378">
          <cell r="RT378" t="str">
            <v/>
          </cell>
          <cell r="RU378" t="str">
            <v/>
          </cell>
          <cell r="RV378" t="str">
            <v/>
          </cell>
          <cell r="RW378" t="str">
            <v/>
          </cell>
          <cell r="RX378" t="str">
            <v/>
          </cell>
          <cell r="RY378" t="str">
            <v/>
          </cell>
        </row>
        <row r="379">
          <cell r="RT379" t="str">
            <v/>
          </cell>
          <cell r="RU379" t="str">
            <v/>
          </cell>
          <cell r="RV379" t="str">
            <v/>
          </cell>
          <cell r="RW379" t="str">
            <v/>
          </cell>
          <cell r="RX379" t="str">
            <v/>
          </cell>
          <cell r="RY379" t="str">
            <v/>
          </cell>
        </row>
        <row r="380">
          <cell r="RT380" t="str">
            <v/>
          </cell>
          <cell r="RU380" t="str">
            <v/>
          </cell>
          <cell r="RV380" t="str">
            <v/>
          </cell>
          <cell r="RW380" t="str">
            <v/>
          </cell>
          <cell r="RX380" t="str">
            <v/>
          </cell>
          <cell r="RY380" t="str">
            <v/>
          </cell>
        </row>
        <row r="381">
          <cell r="RT381" t="str">
            <v/>
          </cell>
          <cell r="RU381" t="str">
            <v/>
          </cell>
          <cell r="RV381" t="str">
            <v/>
          </cell>
          <cell r="RW381" t="str">
            <v/>
          </cell>
          <cell r="RX381" t="str">
            <v/>
          </cell>
          <cell r="RY381" t="str">
            <v/>
          </cell>
        </row>
        <row r="382">
          <cell r="RT382" t="str">
            <v/>
          </cell>
          <cell r="RU382" t="str">
            <v/>
          </cell>
          <cell r="RV382" t="str">
            <v/>
          </cell>
          <cell r="RW382" t="str">
            <v/>
          </cell>
          <cell r="RX382" t="str">
            <v/>
          </cell>
          <cell r="RY382" t="str">
            <v/>
          </cell>
        </row>
        <row r="383">
          <cell r="RT383" t="str">
            <v/>
          </cell>
          <cell r="RU383" t="str">
            <v/>
          </cell>
          <cell r="RV383" t="str">
            <v/>
          </cell>
          <cell r="RW383" t="str">
            <v/>
          </cell>
          <cell r="RX383" t="str">
            <v/>
          </cell>
          <cell r="RY383" t="str">
            <v/>
          </cell>
        </row>
        <row r="384">
          <cell r="RT384" t="str">
            <v/>
          </cell>
          <cell r="RU384" t="str">
            <v/>
          </cell>
          <cell r="RV384" t="str">
            <v/>
          </cell>
          <cell r="RW384" t="str">
            <v/>
          </cell>
          <cell r="RX384" t="str">
            <v/>
          </cell>
          <cell r="RY384" t="str">
            <v/>
          </cell>
        </row>
        <row r="385">
          <cell r="RT385" t="str">
            <v/>
          </cell>
          <cell r="RU385" t="str">
            <v/>
          </cell>
          <cell r="RV385" t="str">
            <v/>
          </cell>
          <cell r="RW385" t="str">
            <v/>
          </cell>
          <cell r="RX385" t="str">
            <v/>
          </cell>
          <cell r="RY385" t="str">
            <v/>
          </cell>
        </row>
        <row r="386">
          <cell r="RT386" t="str">
            <v/>
          </cell>
          <cell r="RU386" t="str">
            <v/>
          </cell>
          <cell r="RV386" t="str">
            <v/>
          </cell>
          <cell r="RW386" t="str">
            <v/>
          </cell>
          <cell r="RX386" t="str">
            <v/>
          </cell>
          <cell r="RY386" t="str">
            <v/>
          </cell>
        </row>
        <row r="387">
          <cell r="RT387" t="str">
            <v/>
          </cell>
          <cell r="RU387" t="str">
            <v/>
          </cell>
          <cell r="RV387" t="str">
            <v/>
          </cell>
          <cell r="RW387" t="str">
            <v/>
          </cell>
          <cell r="RX387" t="str">
            <v/>
          </cell>
          <cell r="RY387" t="str">
            <v/>
          </cell>
        </row>
        <row r="388">
          <cell r="RT388" t="str">
            <v/>
          </cell>
          <cell r="RU388" t="str">
            <v/>
          </cell>
          <cell r="RV388" t="str">
            <v/>
          </cell>
          <cell r="RW388" t="str">
            <v/>
          </cell>
          <cell r="RX388" t="str">
            <v/>
          </cell>
          <cell r="RY388" t="str">
            <v/>
          </cell>
        </row>
        <row r="389">
          <cell r="RT389" t="str">
            <v/>
          </cell>
          <cell r="RU389" t="str">
            <v/>
          </cell>
          <cell r="RV389" t="str">
            <v/>
          </cell>
          <cell r="RW389" t="str">
            <v/>
          </cell>
          <cell r="RX389" t="str">
            <v/>
          </cell>
          <cell r="RY389" t="str">
            <v/>
          </cell>
        </row>
        <row r="390">
          <cell r="RT390" t="str">
            <v/>
          </cell>
          <cell r="RU390" t="str">
            <v/>
          </cell>
          <cell r="RV390" t="str">
            <v/>
          </cell>
          <cell r="RW390" t="str">
            <v/>
          </cell>
          <cell r="RX390" t="str">
            <v/>
          </cell>
          <cell r="RY390" t="str">
            <v/>
          </cell>
        </row>
        <row r="391">
          <cell r="RT391" t="str">
            <v/>
          </cell>
          <cell r="RU391" t="str">
            <v/>
          </cell>
          <cell r="RV391" t="str">
            <v/>
          </cell>
          <cell r="RW391" t="str">
            <v/>
          </cell>
          <cell r="RX391" t="str">
            <v/>
          </cell>
          <cell r="RY391" t="str">
            <v/>
          </cell>
        </row>
        <row r="392">
          <cell r="RT392" t="str">
            <v/>
          </cell>
          <cell r="RU392" t="str">
            <v/>
          </cell>
          <cell r="RV392" t="str">
            <v/>
          </cell>
          <cell r="RW392" t="str">
            <v/>
          </cell>
          <cell r="RX392" t="str">
            <v/>
          </cell>
          <cell r="RY392" t="str">
            <v/>
          </cell>
        </row>
        <row r="393">
          <cell r="RT393" t="str">
            <v/>
          </cell>
          <cell r="RU393" t="str">
            <v/>
          </cell>
          <cell r="RV393" t="str">
            <v/>
          </cell>
          <cell r="RW393" t="str">
            <v/>
          </cell>
          <cell r="RX393" t="str">
            <v/>
          </cell>
          <cell r="RY393" t="str">
            <v/>
          </cell>
        </row>
        <row r="394">
          <cell r="RT394" t="str">
            <v/>
          </cell>
          <cell r="RU394" t="str">
            <v/>
          </cell>
          <cell r="RV394" t="str">
            <v/>
          </cell>
          <cell r="RW394" t="str">
            <v/>
          </cell>
          <cell r="RX394" t="str">
            <v/>
          </cell>
          <cell r="RY394" t="str">
            <v/>
          </cell>
        </row>
        <row r="395">
          <cell r="RT395" t="str">
            <v/>
          </cell>
          <cell r="RU395" t="str">
            <v/>
          </cell>
          <cell r="RV395" t="str">
            <v/>
          </cell>
          <cell r="RW395" t="str">
            <v/>
          </cell>
          <cell r="RX395" t="str">
            <v/>
          </cell>
          <cell r="RY395" t="str">
            <v/>
          </cell>
        </row>
        <row r="396">
          <cell r="RT396" t="str">
            <v/>
          </cell>
          <cell r="RU396" t="str">
            <v/>
          </cell>
          <cell r="RV396" t="str">
            <v/>
          </cell>
          <cell r="RW396" t="str">
            <v/>
          </cell>
          <cell r="RX396" t="str">
            <v/>
          </cell>
          <cell r="RY396" t="str">
            <v/>
          </cell>
        </row>
        <row r="397">
          <cell r="RT397" t="str">
            <v/>
          </cell>
          <cell r="RU397" t="str">
            <v/>
          </cell>
          <cell r="RV397" t="str">
            <v/>
          </cell>
          <cell r="RW397" t="str">
            <v/>
          </cell>
          <cell r="RX397" t="str">
            <v/>
          </cell>
          <cell r="RY397" t="str">
            <v/>
          </cell>
        </row>
        <row r="398">
          <cell r="RT398" t="str">
            <v/>
          </cell>
          <cell r="RU398" t="str">
            <v/>
          </cell>
          <cell r="RV398" t="str">
            <v/>
          </cell>
          <cell r="RW398" t="str">
            <v/>
          </cell>
          <cell r="RX398" t="str">
            <v/>
          </cell>
          <cell r="RY398" t="str">
            <v/>
          </cell>
        </row>
        <row r="399">
          <cell r="RT399" t="str">
            <v/>
          </cell>
          <cell r="RU399" t="str">
            <v/>
          </cell>
          <cell r="RV399" t="str">
            <v/>
          </cell>
          <cell r="RW399" t="str">
            <v/>
          </cell>
          <cell r="RX399" t="str">
            <v/>
          </cell>
          <cell r="RY399" t="str">
            <v/>
          </cell>
        </row>
        <row r="400">
          <cell r="RT400" t="str">
            <v/>
          </cell>
          <cell r="RU400" t="str">
            <v/>
          </cell>
          <cell r="RV400" t="str">
            <v/>
          </cell>
          <cell r="RW400" t="str">
            <v/>
          </cell>
          <cell r="RX400" t="str">
            <v/>
          </cell>
          <cell r="RY400" t="str">
            <v/>
          </cell>
        </row>
        <row r="401">
          <cell r="RT401" t="str">
            <v/>
          </cell>
          <cell r="RU401" t="str">
            <v/>
          </cell>
          <cell r="RV401" t="str">
            <v/>
          </cell>
          <cell r="RW401" t="str">
            <v/>
          </cell>
          <cell r="RX401" t="str">
            <v/>
          </cell>
          <cell r="RY401" t="str">
            <v/>
          </cell>
        </row>
        <row r="402">
          <cell r="RT402" t="str">
            <v/>
          </cell>
          <cell r="RU402" t="str">
            <v/>
          </cell>
          <cell r="RV402" t="str">
            <v/>
          </cell>
          <cell r="RW402" t="str">
            <v/>
          </cell>
          <cell r="RX402" t="str">
            <v/>
          </cell>
          <cell r="RY402" t="str">
            <v/>
          </cell>
        </row>
        <row r="403">
          <cell r="RT403" t="str">
            <v/>
          </cell>
          <cell r="RU403" t="str">
            <v/>
          </cell>
          <cell r="RV403" t="str">
            <v/>
          </cell>
          <cell r="RW403" t="str">
            <v/>
          </cell>
          <cell r="RX403" t="str">
            <v/>
          </cell>
          <cell r="RY403" t="str">
            <v/>
          </cell>
        </row>
        <row r="404">
          <cell r="RT404" t="str">
            <v/>
          </cell>
          <cell r="RU404" t="str">
            <v/>
          </cell>
          <cell r="RV404" t="str">
            <v/>
          </cell>
          <cell r="RW404" t="str">
            <v/>
          </cell>
          <cell r="RX404" t="str">
            <v/>
          </cell>
          <cell r="RY404" t="str">
            <v/>
          </cell>
        </row>
        <row r="405">
          <cell r="RT405" t="str">
            <v/>
          </cell>
          <cell r="RU405" t="str">
            <v/>
          </cell>
          <cell r="RV405" t="str">
            <v/>
          </cell>
          <cell r="RW405" t="str">
            <v/>
          </cell>
          <cell r="RX405" t="str">
            <v/>
          </cell>
          <cell r="RY405" t="str">
            <v/>
          </cell>
        </row>
        <row r="406">
          <cell r="RT406" t="str">
            <v/>
          </cell>
          <cell r="RU406" t="str">
            <v/>
          </cell>
          <cell r="RV406" t="str">
            <v/>
          </cell>
          <cell r="RW406" t="str">
            <v/>
          </cell>
          <cell r="RX406" t="str">
            <v/>
          </cell>
          <cell r="RY406" t="str">
            <v/>
          </cell>
        </row>
        <row r="407">
          <cell r="RT407" t="str">
            <v/>
          </cell>
          <cell r="RU407" t="str">
            <v/>
          </cell>
          <cell r="RV407" t="str">
            <v/>
          </cell>
          <cell r="RW407" t="str">
            <v/>
          </cell>
          <cell r="RX407" t="str">
            <v/>
          </cell>
          <cell r="RY407" t="str">
            <v/>
          </cell>
        </row>
        <row r="408">
          <cell r="RT408" t="str">
            <v/>
          </cell>
          <cell r="RU408" t="str">
            <v/>
          </cell>
          <cell r="RV408" t="str">
            <v/>
          </cell>
          <cell r="RW408" t="str">
            <v/>
          </cell>
          <cell r="RX408" t="str">
            <v/>
          </cell>
          <cell r="RY408" t="str">
            <v/>
          </cell>
        </row>
        <row r="409">
          <cell r="RT409" t="str">
            <v/>
          </cell>
          <cell r="RU409" t="str">
            <v/>
          </cell>
          <cell r="RV409" t="str">
            <v/>
          </cell>
          <cell r="RW409" t="str">
            <v/>
          </cell>
          <cell r="RX409" t="str">
            <v/>
          </cell>
          <cell r="RY409" t="str">
            <v/>
          </cell>
        </row>
        <row r="410">
          <cell r="RT410" t="str">
            <v/>
          </cell>
          <cell r="RU410" t="str">
            <v/>
          </cell>
          <cell r="RV410" t="str">
            <v/>
          </cell>
          <cell r="RW410" t="str">
            <v/>
          </cell>
          <cell r="RX410" t="str">
            <v/>
          </cell>
          <cell r="RY410" t="str">
            <v/>
          </cell>
        </row>
        <row r="411">
          <cell r="RT411" t="str">
            <v/>
          </cell>
          <cell r="RU411" t="str">
            <v/>
          </cell>
          <cell r="RV411" t="str">
            <v/>
          </cell>
          <cell r="RW411" t="str">
            <v/>
          </cell>
          <cell r="RX411" t="str">
            <v/>
          </cell>
          <cell r="RY411" t="str">
            <v/>
          </cell>
        </row>
        <row r="412">
          <cell r="RT412" t="str">
            <v/>
          </cell>
          <cell r="RU412" t="str">
            <v/>
          </cell>
          <cell r="RV412" t="str">
            <v/>
          </cell>
          <cell r="RW412" t="str">
            <v/>
          </cell>
          <cell r="RX412" t="str">
            <v/>
          </cell>
          <cell r="RY412" t="str">
            <v/>
          </cell>
        </row>
        <row r="413">
          <cell r="RT413" t="str">
            <v/>
          </cell>
          <cell r="RU413" t="str">
            <v/>
          </cell>
          <cell r="RV413" t="str">
            <v/>
          </cell>
          <cell r="RW413" t="str">
            <v/>
          </cell>
          <cell r="RX413" t="str">
            <v/>
          </cell>
          <cell r="RY413" t="str">
            <v/>
          </cell>
        </row>
        <row r="414">
          <cell r="RT414" t="str">
            <v/>
          </cell>
          <cell r="RU414" t="str">
            <v/>
          </cell>
          <cell r="RV414" t="str">
            <v/>
          </cell>
          <cell r="RW414" t="str">
            <v/>
          </cell>
          <cell r="RX414" t="str">
            <v/>
          </cell>
          <cell r="RY414" t="str">
            <v/>
          </cell>
        </row>
        <row r="415">
          <cell r="RT415" t="str">
            <v/>
          </cell>
          <cell r="RU415" t="str">
            <v/>
          </cell>
          <cell r="RV415" t="str">
            <v/>
          </cell>
          <cell r="RW415" t="str">
            <v/>
          </cell>
          <cell r="RX415" t="str">
            <v/>
          </cell>
          <cell r="RY415" t="str">
            <v/>
          </cell>
        </row>
        <row r="416">
          <cell r="RT416" t="str">
            <v/>
          </cell>
          <cell r="RU416" t="str">
            <v/>
          </cell>
          <cell r="RV416" t="str">
            <v/>
          </cell>
          <cell r="RW416" t="str">
            <v/>
          </cell>
          <cell r="RX416" t="str">
            <v/>
          </cell>
          <cell r="RY416" t="str">
            <v/>
          </cell>
        </row>
        <row r="417">
          <cell r="RT417" t="str">
            <v/>
          </cell>
          <cell r="RU417" t="str">
            <v/>
          </cell>
          <cell r="RV417" t="str">
            <v/>
          </cell>
          <cell r="RW417" t="str">
            <v/>
          </cell>
          <cell r="RX417" t="str">
            <v/>
          </cell>
          <cell r="RY417" t="str">
            <v/>
          </cell>
        </row>
        <row r="418">
          <cell r="RT418" t="str">
            <v/>
          </cell>
          <cell r="RU418" t="str">
            <v/>
          </cell>
          <cell r="RV418" t="str">
            <v/>
          </cell>
          <cell r="RW418" t="str">
            <v/>
          </cell>
          <cell r="RX418" t="str">
            <v/>
          </cell>
          <cell r="RY418" t="str">
            <v/>
          </cell>
        </row>
        <row r="419">
          <cell r="RT419" t="str">
            <v/>
          </cell>
          <cell r="RU419" t="str">
            <v/>
          </cell>
          <cell r="RV419" t="str">
            <v/>
          </cell>
          <cell r="RW419" t="str">
            <v/>
          </cell>
          <cell r="RX419" t="str">
            <v/>
          </cell>
          <cell r="RY419" t="str">
            <v/>
          </cell>
        </row>
        <row r="420">
          <cell r="RT420" t="str">
            <v/>
          </cell>
          <cell r="RU420" t="str">
            <v/>
          </cell>
          <cell r="RV420" t="str">
            <v/>
          </cell>
          <cell r="RW420" t="str">
            <v/>
          </cell>
          <cell r="RX420" t="str">
            <v/>
          </cell>
          <cell r="RY420" t="str">
            <v/>
          </cell>
        </row>
        <row r="421">
          <cell r="RT421" t="str">
            <v/>
          </cell>
          <cell r="RU421" t="str">
            <v/>
          </cell>
          <cell r="RV421" t="str">
            <v/>
          </cell>
          <cell r="RW421" t="str">
            <v/>
          </cell>
          <cell r="RX421" t="str">
            <v/>
          </cell>
          <cell r="RY421" t="str">
            <v/>
          </cell>
        </row>
        <row r="422">
          <cell r="RT422" t="str">
            <v/>
          </cell>
          <cell r="RU422" t="str">
            <v/>
          </cell>
          <cell r="RV422" t="str">
            <v/>
          </cell>
          <cell r="RW422" t="str">
            <v/>
          </cell>
          <cell r="RX422" t="str">
            <v/>
          </cell>
          <cell r="RY422" t="str">
            <v/>
          </cell>
        </row>
        <row r="423">
          <cell r="RT423" t="str">
            <v/>
          </cell>
          <cell r="RU423" t="str">
            <v/>
          </cell>
          <cell r="RV423" t="str">
            <v/>
          </cell>
          <cell r="RW423" t="str">
            <v/>
          </cell>
          <cell r="RX423" t="str">
            <v/>
          </cell>
          <cell r="RY423" t="str">
            <v/>
          </cell>
        </row>
        <row r="424">
          <cell r="RT424" t="str">
            <v/>
          </cell>
          <cell r="RU424" t="str">
            <v/>
          </cell>
          <cell r="RV424" t="str">
            <v/>
          </cell>
          <cell r="RW424" t="str">
            <v/>
          </cell>
          <cell r="RX424" t="str">
            <v/>
          </cell>
          <cell r="RY424" t="str">
            <v/>
          </cell>
        </row>
        <row r="425">
          <cell r="RT425" t="str">
            <v/>
          </cell>
          <cell r="RU425" t="str">
            <v/>
          </cell>
          <cell r="RV425" t="str">
            <v/>
          </cell>
          <cell r="RW425" t="str">
            <v/>
          </cell>
          <cell r="RX425" t="str">
            <v/>
          </cell>
          <cell r="RY425" t="str">
            <v/>
          </cell>
        </row>
        <row r="426">
          <cell r="RT426" t="str">
            <v/>
          </cell>
          <cell r="RU426" t="str">
            <v/>
          </cell>
          <cell r="RV426" t="str">
            <v/>
          </cell>
          <cell r="RW426" t="str">
            <v/>
          </cell>
          <cell r="RX426" t="str">
            <v/>
          </cell>
          <cell r="RY426" t="str">
            <v/>
          </cell>
        </row>
        <row r="427">
          <cell r="RT427" t="str">
            <v/>
          </cell>
          <cell r="RU427" t="str">
            <v/>
          </cell>
          <cell r="RV427" t="str">
            <v/>
          </cell>
          <cell r="RW427" t="str">
            <v/>
          </cell>
          <cell r="RX427" t="str">
            <v/>
          </cell>
          <cell r="RY427" t="str">
            <v/>
          </cell>
        </row>
        <row r="428">
          <cell r="RT428" t="str">
            <v/>
          </cell>
          <cell r="RU428" t="str">
            <v/>
          </cell>
          <cell r="RV428" t="str">
            <v/>
          </cell>
          <cell r="RW428" t="str">
            <v/>
          </cell>
          <cell r="RX428" t="str">
            <v/>
          </cell>
          <cell r="RY428" t="str">
            <v/>
          </cell>
        </row>
        <row r="429">
          <cell r="RT429" t="str">
            <v/>
          </cell>
          <cell r="RU429" t="str">
            <v/>
          </cell>
          <cell r="RV429" t="str">
            <v/>
          </cell>
          <cell r="RW429" t="str">
            <v/>
          </cell>
          <cell r="RX429" t="str">
            <v/>
          </cell>
          <cell r="RY429" t="str">
            <v/>
          </cell>
        </row>
        <row r="430">
          <cell r="RT430" t="str">
            <v/>
          </cell>
          <cell r="RU430" t="str">
            <v/>
          </cell>
          <cell r="RV430" t="str">
            <v/>
          </cell>
          <cell r="RW430" t="str">
            <v/>
          </cell>
          <cell r="RX430" t="str">
            <v/>
          </cell>
          <cell r="RY430" t="str">
            <v/>
          </cell>
        </row>
        <row r="431">
          <cell r="RT431" t="str">
            <v/>
          </cell>
          <cell r="RU431" t="str">
            <v/>
          </cell>
          <cell r="RV431" t="str">
            <v/>
          </cell>
          <cell r="RW431" t="str">
            <v/>
          </cell>
          <cell r="RX431" t="str">
            <v/>
          </cell>
          <cell r="RY431" t="str">
            <v/>
          </cell>
        </row>
        <row r="432">
          <cell r="RT432" t="str">
            <v/>
          </cell>
          <cell r="RU432" t="str">
            <v/>
          </cell>
          <cell r="RV432" t="str">
            <v/>
          </cell>
          <cell r="RW432" t="str">
            <v/>
          </cell>
          <cell r="RX432" t="str">
            <v/>
          </cell>
          <cell r="RY432" t="str">
            <v/>
          </cell>
        </row>
        <row r="433">
          <cell r="RT433" t="str">
            <v/>
          </cell>
          <cell r="RU433" t="str">
            <v/>
          </cell>
          <cell r="RV433" t="str">
            <v/>
          </cell>
          <cell r="RW433" t="str">
            <v/>
          </cell>
          <cell r="RX433" t="str">
            <v/>
          </cell>
          <cell r="RY433" t="str">
            <v/>
          </cell>
        </row>
        <row r="434">
          <cell r="RT434" t="str">
            <v/>
          </cell>
          <cell r="RU434" t="str">
            <v/>
          </cell>
          <cell r="RV434" t="str">
            <v/>
          </cell>
          <cell r="RW434" t="str">
            <v/>
          </cell>
          <cell r="RX434" t="str">
            <v/>
          </cell>
          <cell r="RY434" t="str">
            <v/>
          </cell>
        </row>
        <row r="435">
          <cell r="RT435" t="str">
            <v/>
          </cell>
          <cell r="RU435" t="str">
            <v/>
          </cell>
          <cell r="RV435" t="str">
            <v/>
          </cell>
          <cell r="RW435" t="str">
            <v/>
          </cell>
          <cell r="RX435" t="str">
            <v/>
          </cell>
          <cell r="RY435" t="str">
            <v/>
          </cell>
        </row>
        <row r="436">
          <cell r="RT436" t="str">
            <v/>
          </cell>
          <cell r="RU436" t="str">
            <v/>
          </cell>
          <cell r="RV436" t="str">
            <v/>
          </cell>
          <cell r="RW436" t="str">
            <v/>
          </cell>
          <cell r="RX436" t="str">
            <v/>
          </cell>
          <cell r="RY436" t="str">
            <v/>
          </cell>
        </row>
        <row r="437">
          <cell r="RT437" t="str">
            <v/>
          </cell>
          <cell r="RU437" t="str">
            <v/>
          </cell>
          <cell r="RV437" t="str">
            <v/>
          </cell>
          <cell r="RW437" t="str">
            <v/>
          </cell>
          <cell r="RX437" t="str">
            <v/>
          </cell>
          <cell r="RY437" t="str">
            <v/>
          </cell>
        </row>
        <row r="438">
          <cell r="RT438" t="str">
            <v/>
          </cell>
          <cell r="RU438" t="str">
            <v/>
          </cell>
          <cell r="RV438" t="str">
            <v/>
          </cell>
          <cell r="RW438" t="str">
            <v/>
          </cell>
          <cell r="RX438" t="str">
            <v/>
          </cell>
          <cell r="RY438" t="str">
            <v/>
          </cell>
        </row>
        <row r="439">
          <cell r="RT439" t="str">
            <v/>
          </cell>
          <cell r="RU439" t="str">
            <v/>
          </cell>
          <cell r="RV439" t="str">
            <v/>
          </cell>
          <cell r="RW439" t="str">
            <v/>
          </cell>
          <cell r="RX439" t="str">
            <v/>
          </cell>
          <cell r="RY439" t="str">
            <v/>
          </cell>
        </row>
        <row r="440">
          <cell r="RT440" t="str">
            <v/>
          </cell>
          <cell r="RU440" t="str">
            <v/>
          </cell>
          <cell r="RV440" t="str">
            <v/>
          </cell>
          <cell r="RW440" t="str">
            <v/>
          </cell>
          <cell r="RX440" t="str">
            <v/>
          </cell>
          <cell r="RY440" t="str">
            <v/>
          </cell>
        </row>
        <row r="441">
          <cell r="RT441" t="str">
            <v/>
          </cell>
          <cell r="RU441" t="str">
            <v/>
          </cell>
          <cell r="RV441" t="str">
            <v/>
          </cell>
          <cell r="RW441" t="str">
            <v/>
          </cell>
          <cell r="RX441" t="str">
            <v/>
          </cell>
          <cell r="RY441" t="str">
            <v/>
          </cell>
        </row>
        <row r="442">
          <cell r="RT442" t="str">
            <v/>
          </cell>
          <cell r="RU442" t="str">
            <v/>
          </cell>
          <cell r="RV442" t="str">
            <v/>
          </cell>
          <cell r="RW442" t="str">
            <v/>
          </cell>
          <cell r="RX442" t="str">
            <v/>
          </cell>
          <cell r="RY442" t="str">
            <v/>
          </cell>
        </row>
        <row r="443">
          <cell r="RT443" t="str">
            <v/>
          </cell>
          <cell r="RU443" t="str">
            <v/>
          </cell>
          <cell r="RV443" t="str">
            <v/>
          </cell>
          <cell r="RW443" t="str">
            <v/>
          </cell>
          <cell r="RX443" t="str">
            <v/>
          </cell>
          <cell r="RY443" t="str">
            <v/>
          </cell>
        </row>
        <row r="444">
          <cell r="RT444" t="str">
            <v/>
          </cell>
          <cell r="RU444" t="str">
            <v/>
          </cell>
          <cell r="RV444" t="str">
            <v/>
          </cell>
          <cell r="RW444" t="str">
            <v/>
          </cell>
          <cell r="RX444" t="str">
            <v/>
          </cell>
          <cell r="RY444" t="str">
            <v/>
          </cell>
        </row>
        <row r="445">
          <cell r="RT445" t="str">
            <v/>
          </cell>
          <cell r="RU445" t="str">
            <v/>
          </cell>
          <cell r="RV445" t="str">
            <v/>
          </cell>
          <cell r="RW445" t="str">
            <v/>
          </cell>
          <cell r="RX445" t="str">
            <v/>
          </cell>
          <cell r="RY445" t="str">
            <v/>
          </cell>
        </row>
        <row r="446">
          <cell r="RT446" t="str">
            <v/>
          </cell>
          <cell r="RU446" t="str">
            <v/>
          </cell>
          <cell r="RV446" t="str">
            <v/>
          </cell>
          <cell r="RW446" t="str">
            <v/>
          </cell>
          <cell r="RX446" t="str">
            <v/>
          </cell>
          <cell r="RY446" t="str">
            <v/>
          </cell>
        </row>
        <row r="447">
          <cell r="RT447" t="str">
            <v/>
          </cell>
          <cell r="RU447" t="str">
            <v/>
          </cell>
          <cell r="RV447" t="str">
            <v/>
          </cell>
          <cell r="RW447" t="str">
            <v/>
          </cell>
          <cell r="RX447" t="str">
            <v/>
          </cell>
          <cell r="RY447" t="str">
            <v/>
          </cell>
        </row>
        <row r="448">
          <cell r="RT448" t="str">
            <v/>
          </cell>
          <cell r="RU448" t="str">
            <v/>
          </cell>
          <cell r="RV448" t="str">
            <v/>
          </cell>
          <cell r="RW448" t="str">
            <v/>
          </cell>
          <cell r="RX448" t="str">
            <v/>
          </cell>
          <cell r="RY448" t="str">
            <v/>
          </cell>
        </row>
        <row r="449">
          <cell r="RT449" t="str">
            <v/>
          </cell>
          <cell r="RU449" t="str">
            <v/>
          </cell>
          <cell r="RV449" t="str">
            <v/>
          </cell>
          <cell r="RW449" t="str">
            <v/>
          </cell>
          <cell r="RX449" t="str">
            <v/>
          </cell>
          <cell r="RY449" t="str">
            <v/>
          </cell>
        </row>
        <row r="450">
          <cell r="RT450" t="str">
            <v/>
          </cell>
          <cell r="RU450" t="str">
            <v/>
          </cell>
          <cell r="RV450" t="str">
            <v/>
          </cell>
          <cell r="RW450" t="str">
            <v/>
          </cell>
          <cell r="RX450" t="str">
            <v/>
          </cell>
          <cell r="RY450" t="str">
            <v/>
          </cell>
        </row>
        <row r="451">
          <cell r="RT451" t="str">
            <v/>
          </cell>
          <cell r="RU451" t="str">
            <v/>
          </cell>
          <cell r="RV451" t="str">
            <v/>
          </cell>
          <cell r="RW451" t="str">
            <v/>
          </cell>
          <cell r="RX451" t="str">
            <v/>
          </cell>
          <cell r="RY451" t="str">
            <v/>
          </cell>
        </row>
        <row r="452">
          <cell r="RT452" t="str">
            <v/>
          </cell>
          <cell r="RU452" t="str">
            <v/>
          </cell>
          <cell r="RV452" t="str">
            <v/>
          </cell>
          <cell r="RW452" t="str">
            <v/>
          </cell>
          <cell r="RX452" t="str">
            <v/>
          </cell>
          <cell r="RY452" t="str">
            <v/>
          </cell>
        </row>
        <row r="453">
          <cell r="RT453" t="str">
            <v/>
          </cell>
          <cell r="RU453" t="str">
            <v/>
          </cell>
          <cell r="RV453" t="str">
            <v/>
          </cell>
          <cell r="RW453" t="str">
            <v/>
          </cell>
          <cell r="RX453" t="str">
            <v/>
          </cell>
          <cell r="RY453" t="str">
            <v/>
          </cell>
        </row>
        <row r="454">
          <cell r="RT454" t="str">
            <v/>
          </cell>
          <cell r="RU454" t="str">
            <v/>
          </cell>
          <cell r="RV454" t="str">
            <v/>
          </cell>
          <cell r="RW454" t="str">
            <v/>
          </cell>
          <cell r="RX454" t="str">
            <v/>
          </cell>
          <cell r="RY454" t="str">
            <v/>
          </cell>
        </row>
        <row r="455">
          <cell r="RT455" t="str">
            <v/>
          </cell>
          <cell r="RU455" t="str">
            <v/>
          </cell>
          <cell r="RV455" t="str">
            <v/>
          </cell>
          <cell r="RW455" t="str">
            <v/>
          </cell>
          <cell r="RX455" t="str">
            <v/>
          </cell>
          <cell r="RY455" t="str">
            <v/>
          </cell>
        </row>
        <row r="456">
          <cell r="RT456" t="str">
            <v/>
          </cell>
          <cell r="RU456" t="str">
            <v/>
          </cell>
          <cell r="RV456" t="str">
            <v/>
          </cell>
          <cell r="RW456" t="str">
            <v/>
          </cell>
          <cell r="RX456" t="str">
            <v/>
          </cell>
          <cell r="RY456" t="str">
            <v/>
          </cell>
        </row>
        <row r="457">
          <cell r="RT457" t="str">
            <v/>
          </cell>
          <cell r="RU457" t="str">
            <v/>
          </cell>
          <cell r="RV457" t="str">
            <v/>
          </cell>
          <cell r="RW457" t="str">
            <v/>
          </cell>
          <cell r="RX457" t="str">
            <v/>
          </cell>
          <cell r="RY457" t="str">
            <v/>
          </cell>
        </row>
        <row r="458">
          <cell r="RT458" t="str">
            <v/>
          </cell>
          <cell r="RU458" t="str">
            <v/>
          </cell>
          <cell r="RV458" t="str">
            <v/>
          </cell>
          <cell r="RW458" t="str">
            <v/>
          </cell>
          <cell r="RX458" t="str">
            <v/>
          </cell>
          <cell r="RY458" t="str">
            <v/>
          </cell>
        </row>
        <row r="459">
          <cell r="RT459" t="str">
            <v/>
          </cell>
          <cell r="RU459" t="str">
            <v/>
          </cell>
          <cell r="RV459" t="str">
            <v/>
          </cell>
          <cell r="RW459" t="str">
            <v/>
          </cell>
          <cell r="RX459" t="str">
            <v/>
          </cell>
          <cell r="RY459" t="str">
            <v/>
          </cell>
        </row>
        <row r="460">
          <cell r="RT460" t="str">
            <v/>
          </cell>
          <cell r="RU460" t="str">
            <v/>
          </cell>
          <cell r="RV460" t="str">
            <v/>
          </cell>
          <cell r="RW460" t="str">
            <v/>
          </cell>
          <cell r="RX460" t="str">
            <v/>
          </cell>
          <cell r="RY460" t="str">
            <v/>
          </cell>
        </row>
        <row r="461">
          <cell r="RT461" t="str">
            <v/>
          </cell>
          <cell r="RU461" t="str">
            <v/>
          </cell>
          <cell r="RV461" t="str">
            <v/>
          </cell>
          <cell r="RW461" t="str">
            <v/>
          </cell>
          <cell r="RX461" t="str">
            <v/>
          </cell>
          <cell r="RY461" t="str">
            <v/>
          </cell>
        </row>
        <row r="462">
          <cell r="RT462" t="str">
            <v/>
          </cell>
          <cell r="RU462" t="str">
            <v/>
          </cell>
          <cell r="RV462" t="str">
            <v/>
          </cell>
          <cell r="RW462" t="str">
            <v/>
          </cell>
          <cell r="RX462" t="str">
            <v/>
          </cell>
          <cell r="RY462" t="str">
            <v/>
          </cell>
        </row>
        <row r="463">
          <cell r="RT463" t="str">
            <v/>
          </cell>
          <cell r="RU463" t="str">
            <v/>
          </cell>
          <cell r="RV463" t="str">
            <v/>
          </cell>
          <cell r="RW463" t="str">
            <v/>
          </cell>
          <cell r="RX463" t="str">
            <v/>
          </cell>
          <cell r="RY463" t="str">
            <v/>
          </cell>
        </row>
        <row r="464">
          <cell r="RT464" t="str">
            <v/>
          </cell>
          <cell r="RU464" t="str">
            <v/>
          </cell>
          <cell r="RV464" t="str">
            <v/>
          </cell>
          <cell r="RW464" t="str">
            <v/>
          </cell>
          <cell r="RX464" t="str">
            <v/>
          </cell>
          <cell r="RY464" t="str">
            <v/>
          </cell>
        </row>
        <row r="465">
          <cell r="RT465" t="str">
            <v/>
          </cell>
          <cell r="RU465" t="str">
            <v/>
          </cell>
          <cell r="RV465" t="str">
            <v/>
          </cell>
          <cell r="RW465" t="str">
            <v/>
          </cell>
          <cell r="RX465" t="str">
            <v/>
          </cell>
          <cell r="RY465" t="str">
            <v/>
          </cell>
        </row>
        <row r="466">
          <cell r="RT466" t="str">
            <v/>
          </cell>
          <cell r="RU466" t="str">
            <v/>
          </cell>
          <cell r="RV466" t="str">
            <v/>
          </cell>
          <cell r="RW466" t="str">
            <v/>
          </cell>
          <cell r="RX466" t="str">
            <v/>
          </cell>
          <cell r="RY466" t="str">
            <v/>
          </cell>
        </row>
        <row r="467">
          <cell r="RT467" t="str">
            <v/>
          </cell>
          <cell r="RU467" t="str">
            <v/>
          </cell>
          <cell r="RV467" t="str">
            <v/>
          </cell>
          <cell r="RW467" t="str">
            <v/>
          </cell>
          <cell r="RX467" t="str">
            <v/>
          </cell>
          <cell r="RY467" t="str">
            <v/>
          </cell>
        </row>
        <row r="468">
          <cell r="RT468" t="str">
            <v/>
          </cell>
          <cell r="RU468" t="str">
            <v/>
          </cell>
          <cell r="RV468" t="str">
            <v/>
          </cell>
          <cell r="RW468" t="str">
            <v/>
          </cell>
          <cell r="RX468" t="str">
            <v/>
          </cell>
          <cell r="RY468" t="str">
            <v/>
          </cell>
        </row>
        <row r="469">
          <cell r="RT469" t="str">
            <v/>
          </cell>
          <cell r="RU469" t="str">
            <v/>
          </cell>
          <cell r="RV469" t="str">
            <v/>
          </cell>
          <cell r="RW469" t="str">
            <v/>
          </cell>
          <cell r="RX469" t="str">
            <v/>
          </cell>
          <cell r="RY469" t="str">
            <v/>
          </cell>
        </row>
        <row r="470">
          <cell r="RT470" t="str">
            <v/>
          </cell>
          <cell r="RU470" t="str">
            <v/>
          </cell>
          <cell r="RV470" t="str">
            <v/>
          </cell>
          <cell r="RW470" t="str">
            <v/>
          </cell>
          <cell r="RX470" t="str">
            <v/>
          </cell>
          <cell r="RY470" t="str">
            <v/>
          </cell>
        </row>
        <row r="471">
          <cell r="RT471" t="str">
            <v/>
          </cell>
          <cell r="RU471" t="str">
            <v/>
          </cell>
          <cell r="RV471" t="str">
            <v/>
          </cell>
          <cell r="RW471" t="str">
            <v/>
          </cell>
          <cell r="RX471" t="str">
            <v/>
          </cell>
          <cell r="RY471" t="str">
            <v/>
          </cell>
        </row>
        <row r="472">
          <cell r="RT472" t="str">
            <v/>
          </cell>
          <cell r="RU472" t="str">
            <v/>
          </cell>
          <cell r="RV472" t="str">
            <v/>
          </cell>
          <cell r="RW472" t="str">
            <v/>
          </cell>
          <cell r="RX472" t="str">
            <v/>
          </cell>
          <cell r="RY472" t="str">
            <v/>
          </cell>
        </row>
        <row r="473">
          <cell r="RT473" t="str">
            <v/>
          </cell>
          <cell r="RU473" t="str">
            <v/>
          </cell>
          <cell r="RV473" t="str">
            <v/>
          </cell>
          <cell r="RW473" t="str">
            <v/>
          </cell>
          <cell r="RX473" t="str">
            <v/>
          </cell>
          <cell r="RY473" t="str">
            <v/>
          </cell>
        </row>
        <row r="474">
          <cell r="RT474" t="str">
            <v/>
          </cell>
          <cell r="RU474" t="str">
            <v/>
          </cell>
          <cell r="RV474" t="str">
            <v/>
          </cell>
          <cell r="RW474" t="str">
            <v/>
          </cell>
          <cell r="RX474" t="str">
            <v/>
          </cell>
          <cell r="RY474" t="str">
            <v/>
          </cell>
        </row>
        <row r="475">
          <cell r="RT475" t="str">
            <v/>
          </cell>
          <cell r="RU475" t="str">
            <v/>
          </cell>
          <cell r="RV475" t="str">
            <v/>
          </cell>
          <cell r="RW475" t="str">
            <v/>
          </cell>
          <cell r="RX475" t="str">
            <v/>
          </cell>
          <cell r="RY475" t="str">
            <v/>
          </cell>
        </row>
        <row r="476">
          <cell r="RT476" t="str">
            <v/>
          </cell>
          <cell r="RU476" t="str">
            <v/>
          </cell>
          <cell r="RV476" t="str">
            <v/>
          </cell>
          <cell r="RW476" t="str">
            <v/>
          </cell>
          <cell r="RX476" t="str">
            <v/>
          </cell>
          <cell r="RY476" t="str">
            <v/>
          </cell>
        </row>
        <row r="477">
          <cell r="RT477" t="str">
            <v/>
          </cell>
          <cell r="RU477" t="str">
            <v/>
          </cell>
          <cell r="RV477" t="str">
            <v/>
          </cell>
          <cell r="RW477" t="str">
            <v/>
          </cell>
          <cell r="RX477" t="str">
            <v/>
          </cell>
          <cell r="RY477" t="str">
            <v/>
          </cell>
        </row>
        <row r="478">
          <cell r="RT478" t="str">
            <v/>
          </cell>
          <cell r="RU478" t="str">
            <v/>
          </cell>
          <cell r="RV478" t="str">
            <v/>
          </cell>
          <cell r="RW478" t="str">
            <v/>
          </cell>
          <cell r="RX478" t="str">
            <v/>
          </cell>
          <cell r="RY478" t="str">
            <v/>
          </cell>
        </row>
        <row r="479">
          <cell r="RT479" t="str">
            <v/>
          </cell>
          <cell r="RU479" t="str">
            <v/>
          </cell>
          <cell r="RV479" t="str">
            <v/>
          </cell>
          <cell r="RW479" t="str">
            <v/>
          </cell>
          <cell r="RX479" t="str">
            <v/>
          </cell>
          <cell r="RY479" t="str">
            <v/>
          </cell>
        </row>
        <row r="480">
          <cell r="RT480" t="str">
            <v/>
          </cell>
          <cell r="RU480" t="str">
            <v/>
          </cell>
          <cell r="RV480" t="str">
            <v/>
          </cell>
          <cell r="RW480" t="str">
            <v/>
          </cell>
          <cell r="RX480" t="str">
            <v/>
          </cell>
          <cell r="RY480" t="str">
            <v/>
          </cell>
        </row>
        <row r="481">
          <cell r="RT481" t="str">
            <v/>
          </cell>
          <cell r="RU481" t="str">
            <v/>
          </cell>
          <cell r="RV481" t="str">
            <v/>
          </cell>
          <cell r="RW481" t="str">
            <v/>
          </cell>
          <cell r="RX481" t="str">
            <v/>
          </cell>
          <cell r="RY481" t="str">
            <v/>
          </cell>
        </row>
        <row r="482">
          <cell r="RT482" t="str">
            <v/>
          </cell>
          <cell r="RU482" t="str">
            <v/>
          </cell>
          <cell r="RV482" t="str">
            <v/>
          </cell>
          <cell r="RW482" t="str">
            <v/>
          </cell>
          <cell r="RX482" t="str">
            <v/>
          </cell>
          <cell r="RY482" t="str">
            <v/>
          </cell>
        </row>
        <row r="483">
          <cell r="RT483" t="str">
            <v/>
          </cell>
          <cell r="RU483" t="str">
            <v/>
          </cell>
          <cell r="RV483" t="str">
            <v/>
          </cell>
          <cell r="RW483" t="str">
            <v/>
          </cell>
          <cell r="RX483" t="str">
            <v/>
          </cell>
          <cell r="RY483" t="str">
            <v/>
          </cell>
        </row>
        <row r="484">
          <cell r="RT484" t="str">
            <v/>
          </cell>
          <cell r="RU484" t="str">
            <v/>
          </cell>
          <cell r="RV484" t="str">
            <v/>
          </cell>
          <cell r="RW484" t="str">
            <v/>
          </cell>
          <cell r="RX484" t="str">
            <v/>
          </cell>
          <cell r="RY484" t="str">
            <v/>
          </cell>
        </row>
        <row r="485">
          <cell r="RT485" t="str">
            <v/>
          </cell>
          <cell r="RU485" t="str">
            <v/>
          </cell>
          <cell r="RV485" t="str">
            <v/>
          </cell>
          <cell r="RW485" t="str">
            <v/>
          </cell>
          <cell r="RX485" t="str">
            <v/>
          </cell>
          <cell r="RY485" t="str">
            <v/>
          </cell>
        </row>
        <row r="486">
          <cell r="RT486" t="str">
            <v/>
          </cell>
          <cell r="RU486" t="str">
            <v/>
          </cell>
          <cell r="RV486" t="str">
            <v/>
          </cell>
          <cell r="RW486" t="str">
            <v/>
          </cell>
          <cell r="RX486" t="str">
            <v/>
          </cell>
          <cell r="RY486" t="str">
            <v/>
          </cell>
        </row>
        <row r="487">
          <cell r="RT487" t="str">
            <v/>
          </cell>
          <cell r="RU487" t="str">
            <v/>
          </cell>
          <cell r="RV487" t="str">
            <v/>
          </cell>
          <cell r="RW487" t="str">
            <v/>
          </cell>
          <cell r="RX487" t="str">
            <v/>
          </cell>
          <cell r="RY487" t="str">
            <v/>
          </cell>
        </row>
        <row r="488">
          <cell r="RT488" t="str">
            <v/>
          </cell>
          <cell r="RU488" t="str">
            <v/>
          </cell>
          <cell r="RV488" t="str">
            <v/>
          </cell>
          <cell r="RW488" t="str">
            <v/>
          </cell>
          <cell r="RX488" t="str">
            <v/>
          </cell>
          <cell r="RY488" t="str">
            <v/>
          </cell>
        </row>
        <row r="489">
          <cell r="RT489" t="str">
            <v/>
          </cell>
          <cell r="RU489" t="str">
            <v/>
          </cell>
          <cell r="RV489" t="str">
            <v/>
          </cell>
          <cell r="RW489" t="str">
            <v/>
          </cell>
          <cell r="RX489" t="str">
            <v/>
          </cell>
          <cell r="RY489" t="str">
            <v/>
          </cell>
        </row>
        <row r="490">
          <cell r="RT490" t="str">
            <v/>
          </cell>
          <cell r="RU490" t="str">
            <v/>
          </cell>
          <cell r="RV490" t="str">
            <v/>
          </cell>
          <cell r="RW490" t="str">
            <v/>
          </cell>
          <cell r="RX490" t="str">
            <v/>
          </cell>
          <cell r="RY490" t="str">
            <v/>
          </cell>
        </row>
        <row r="491">
          <cell r="RT491" t="str">
            <v/>
          </cell>
          <cell r="RU491" t="str">
            <v/>
          </cell>
          <cell r="RV491" t="str">
            <v/>
          </cell>
          <cell r="RW491" t="str">
            <v/>
          </cell>
          <cell r="RX491" t="str">
            <v/>
          </cell>
          <cell r="RY491" t="str">
            <v/>
          </cell>
        </row>
        <row r="492">
          <cell r="RT492" t="str">
            <v/>
          </cell>
          <cell r="RU492" t="str">
            <v/>
          </cell>
          <cell r="RV492" t="str">
            <v/>
          </cell>
          <cell r="RW492" t="str">
            <v/>
          </cell>
          <cell r="RX492" t="str">
            <v/>
          </cell>
          <cell r="RY492" t="str">
            <v/>
          </cell>
        </row>
        <row r="493">
          <cell r="RT493" t="str">
            <v/>
          </cell>
          <cell r="RU493" t="str">
            <v/>
          </cell>
          <cell r="RV493" t="str">
            <v/>
          </cell>
          <cell r="RW493" t="str">
            <v/>
          </cell>
          <cell r="RX493" t="str">
            <v/>
          </cell>
          <cell r="RY493" t="str">
            <v/>
          </cell>
        </row>
        <row r="494">
          <cell r="RT494" t="str">
            <v/>
          </cell>
          <cell r="RU494" t="str">
            <v/>
          </cell>
          <cell r="RV494" t="str">
            <v/>
          </cell>
          <cell r="RW494" t="str">
            <v/>
          </cell>
          <cell r="RX494" t="str">
            <v/>
          </cell>
          <cell r="RY494" t="str">
            <v/>
          </cell>
        </row>
        <row r="495">
          <cell r="RT495" t="str">
            <v/>
          </cell>
          <cell r="RU495" t="str">
            <v/>
          </cell>
          <cell r="RV495" t="str">
            <v/>
          </cell>
          <cell r="RW495" t="str">
            <v/>
          </cell>
          <cell r="RX495" t="str">
            <v/>
          </cell>
          <cell r="RY495" t="str">
            <v/>
          </cell>
        </row>
        <row r="496">
          <cell r="RT496" t="str">
            <v/>
          </cell>
          <cell r="RU496" t="str">
            <v/>
          </cell>
          <cell r="RV496" t="str">
            <v/>
          </cell>
          <cell r="RW496" t="str">
            <v/>
          </cell>
          <cell r="RX496" t="str">
            <v/>
          </cell>
          <cell r="RY496" t="str">
            <v/>
          </cell>
        </row>
        <row r="497">
          <cell r="RT497" t="str">
            <v/>
          </cell>
          <cell r="RU497" t="str">
            <v/>
          </cell>
          <cell r="RV497" t="str">
            <v/>
          </cell>
          <cell r="RW497" t="str">
            <v/>
          </cell>
          <cell r="RX497" t="str">
            <v/>
          </cell>
          <cell r="RY497" t="str">
            <v/>
          </cell>
        </row>
        <row r="498">
          <cell r="RT498" t="str">
            <v/>
          </cell>
          <cell r="RU498" t="str">
            <v/>
          </cell>
          <cell r="RV498" t="str">
            <v/>
          </cell>
          <cell r="RW498" t="str">
            <v/>
          </cell>
          <cell r="RX498" t="str">
            <v/>
          </cell>
          <cell r="RY498" t="str">
            <v/>
          </cell>
        </row>
        <row r="499">
          <cell r="RT499" t="str">
            <v/>
          </cell>
          <cell r="RU499" t="str">
            <v/>
          </cell>
          <cell r="RV499" t="str">
            <v/>
          </cell>
          <cell r="RW499" t="str">
            <v/>
          </cell>
          <cell r="RX499" t="str">
            <v/>
          </cell>
          <cell r="RY499" t="str">
            <v/>
          </cell>
        </row>
        <row r="500">
          <cell r="RT500" t="str">
            <v/>
          </cell>
          <cell r="RU500" t="str">
            <v/>
          </cell>
          <cell r="RV500" t="str">
            <v/>
          </cell>
          <cell r="RW500" t="str">
            <v/>
          </cell>
          <cell r="RX500" t="str">
            <v/>
          </cell>
          <cell r="RY500" t="str">
            <v/>
          </cell>
        </row>
        <row r="501">
          <cell r="RT501" t="str">
            <v/>
          </cell>
          <cell r="RU501" t="str">
            <v/>
          </cell>
          <cell r="RV501" t="str">
            <v/>
          </cell>
          <cell r="RW501" t="str">
            <v/>
          </cell>
          <cell r="RX501" t="str">
            <v/>
          </cell>
          <cell r="RY501" t="str">
            <v/>
          </cell>
        </row>
        <row r="502">
          <cell r="RT502" t="str">
            <v/>
          </cell>
          <cell r="RU502" t="str">
            <v/>
          </cell>
          <cell r="RV502" t="str">
            <v/>
          </cell>
          <cell r="RW502" t="str">
            <v/>
          </cell>
          <cell r="RX502" t="str">
            <v/>
          </cell>
          <cell r="RY502" t="str">
            <v/>
          </cell>
        </row>
        <row r="503">
          <cell r="RT503" t="str">
            <v/>
          </cell>
          <cell r="RU503" t="str">
            <v/>
          </cell>
          <cell r="RV503" t="str">
            <v/>
          </cell>
          <cell r="RW503" t="str">
            <v/>
          </cell>
          <cell r="RX503" t="str">
            <v/>
          </cell>
          <cell r="RY503" t="str">
            <v/>
          </cell>
        </row>
        <row r="504">
          <cell r="RT504" t="str">
            <v/>
          </cell>
          <cell r="RU504" t="str">
            <v/>
          </cell>
          <cell r="RV504" t="str">
            <v/>
          </cell>
          <cell r="RW504" t="str">
            <v/>
          </cell>
          <cell r="RX504" t="str">
            <v/>
          </cell>
          <cell r="RY504" t="str">
            <v/>
          </cell>
        </row>
        <row r="505">
          <cell r="RT505" t="str">
            <v/>
          </cell>
          <cell r="RU505" t="str">
            <v/>
          </cell>
          <cell r="RV505" t="str">
            <v/>
          </cell>
          <cell r="RW505" t="str">
            <v/>
          </cell>
          <cell r="RX505" t="str">
            <v/>
          </cell>
          <cell r="RY505" t="str">
            <v/>
          </cell>
        </row>
        <row r="506">
          <cell r="RT506" t="str">
            <v/>
          </cell>
          <cell r="RU506" t="str">
            <v/>
          </cell>
          <cell r="RV506" t="str">
            <v/>
          </cell>
          <cell r="RW506" t="str">
            <v/>
          </cell>
          <cell r="RX506" t="str">
            <v/>
          </cell>
          <cell r="RY506" t="str">
            <v/>
          </cell>
        </row>
        <row r="507">
          <cell r="RT507" t="str">
            <v/>
          </cell>
          <cell r="RU507" t="str">
            <v/>
          </cell>
          <cell r="RV507" t="str">
            <v/>
          </cell>
          <cell r="RW507" t="str">
            <v/>
          </cell>
          <cell r="RX507" t="str">
            <v/>
          </cell>
          <cell r="RY507" t="str">
            <v/>
          </cell>
        </row>
        <row r="508">
          <cell r="RT508" t="str">
            <v/>
          </cell>
          <cell r="RU508" t="str">
            <v/>
          </cell>
          <cell r="RV508" t="str">
            <v/>
          </cell>
          <cell r="RW508" t="str">
            <v/>
          </cell>
          <cell r="RX508" t="str">
            <v/>
          </cell>
          <cell r="RY508" t="str">
            <v/>
          </cell>
        </row>
        <row r="509">
          <cell r="RT509" t="str">
            <v/>
          </cell>
          <cell r="RU509" t="str">
            <v/>
          </cell>
          <cell r="RV509" t="str">
            <v/>
          </cell>
          <cell r="RW509" t="str">
            <v/>
          </cell>
          <cell r="RX509" t="str">
            <v/>
          </cell>
          <cell r="RY509" t="str">
            <v/>
          </cell>
        </row>
        <row r="510">
          <cell r="RT510" t="str">
            <v/>
          </cell>
          <cell r="RU510" t="str">
            <v/>
          </cell>
          <cell r="RV510" t="str">
            <v/>
          </cell>
          <cell r="RW510" t="str">
            <v/>
          </cell>
          <cell r="RX510" t="str">
            <v/>
          </cell>
          <cell r="RY510" t="str">
            <v/>
          </cell>
        </row>
        <row r="511">
          <cell r="RT511" t="str">
            <v/>
          </cell>
          <cell r="RU511" t="str">
            <v/>
          </cell>
          <cell r="RV511" t="str">
            <v/>
          </cell>
          <cell r="RW511" t="str">
            <v/>
          </cell>
          <cell r="RX511" t="str">
            <v/>
          </cell>
          <cell r="RY511" t="str">
            <v/>
          </cell>
        </row>
        <row r="512">
          <cell r="RT512" t="str">
            <v/>
          </cell>
          <cell r="RU512" t="str">
            <v/>
          </cell>
          <cell r="RV512" t="str">
            <v/>
          </cell>
          <cell r="RW512" t="str">
            <v/>
          </cell>
          <cell r="RX512" t="str">
            <v/>
          </cell>
          <cell r="RY512" t="str">
            <v/>
          </cell>
        </row>
        <row r="513">
          <cell r="RT513" t="str">
            <v/>
          </cell>
          <cell r="RU513" t="str">
            <v/>
          </cell>
          <cell r="RV513" t="str">
            <v/>
          </cell>
          <cell r="RW513" t="str">
            <v/>
          </cell>
          <cell r="RX513" t="str">
            <v/>
          </cell>
          <cell r="RY513" t="str">
            <v/>
          </cell>
        </row>
        <row r="514">
          <cell r="RT514" t="str">
            <v/>
          </cell>
          <cell r="RU514" t="str">
            <v/>
          </cell>
          <cell r="RV514" t="str">
            <v/>
          </cell>
          <cell r="RW514" t="str">
            <v/>
          </cell>
          <cell r="RX514" t="str">
            <v/>
          </cell>
          <cell r="RY514" t="str">
            <v/>
          </cell>
        </row>
        <row r="515">
          <cell r="RT515" t="str">
            <v/>
          </cell>
          <cell r="RU515" t="str">
            <v/>
          </cell>
          <cell r="RV515" t="str">
            <v/>
          </cell>
          <cell r="RW515" t="str">
            <v/>
          </cell>
          <cell r="RX515" t="str">
            <v/>
          </cell>
          <cell r="RY515" t="str">
            <v/>
          </cell>
        </row>
        <row r="516">
          <cell r="RT516" t="str">
            <v/>
          </cell>
          <cell r="RU516" t="str">
            <v/>
          </cell>
          <cell r="RV516" t="str">
            <v/>
          </cell>
          <cell r="RW516" t="str">
            <v/>
          </cell>
          <cell r="RX516" t="str">
            <v/>
          </cell>
          <cell r="RY516" t="str">
            <v/>
          </cell>
        </row>
        <row r="517">
          <cell r="RT517" t="str">
            <v/>
          </cell>
          <cell r="RU517" t="str">
            <v/>
          </cell>
          <cell r="RV517" t="str">
            <v/>
          </cell>
          <cell r="RW517" t="str">
            <v/>
          </cell>
          <cell r="RX517" t="str">
            <v/>
          </cell>
          <cell r="RY517" t="str">
            <v/>
          </cell>
        </row>
        <row r="518">
          <cell r="RT518" t="str">
            <v/>
          </cell>
          <cell r="RU518" t="str">
            <v/>
          </cell>
          <cell r="RV518" t="str">
            <v/>
          </cell>
          <cell r="RW518" t="str">
            <v/>
          </cell>
          <cell r="RX518" t="str">
            <v/>
          </cell>
          <cell r="RY518" t="str">
            <v/>
          </cell>
        </row>
        <row r="519">
          <cell r="RT519" t="str">
            <v/>
          </cell>
          <cell r="RU519" t="str">
            <v/>
          </cell>
          <cell r="RV519" t="str">
            <v/>
          </cell>
          <cell r="RW519" t="str">
            <v/>
          </cell>
          <cell r="RX519" t="str">
            <v/>
          </cell>
          <cell r="RY519" t="str">
            <v/>
          </cell>
        </row>
        <row r="520">
          <cell r="RT520" t="str">
            <v/>
          </cell>
          <cell r="RU520" t="str">
            <v/>
          </cell>
          <cell r="RV520" t="str">
            <v/>
          </cell>
          <cell r="RW520" t="str">
            <v/>
          </cell>
          <cell r="RX520" t="str">
            <v/>
          </cell>
          <cell r="RY520" t="str">
            <v/>
          </cell>
        </row>
        <row r="521">
          <cell r="RT521" t="str">
            <v/>
          </cell>
          <cell r="RU521" t="str">
            <v/>
          </cell>
          <cell r="RV521" t="str">
            <v/>
          </cell>
          <cell r="RW521" t="str">
            <v/>
          </cell>
          <cell r="RX521" t="str">
            <v/>
          </cell>
          <cell r="RY521" t="str">
            <v/>
          </cell>
        </row>
        <row r="522">
          <cell r="RT522" t="str">
            <v/>
          </cell>
          <cell r="RU522" t="str">
            <v/>
          </cell>
          <cell r="RV522" t="str">
            <v/>
          </cell>
          <cell r="RW522" t="str">
            <v/>
          </cell>
          <cell r="RX522" t="str">
            <v/>
          </cell>
          <cell r="RY522" t="str">
            <v/>
          </cell>
        </row>
        <row r="523">
          <cell r="RT523" t="str">
            <v/>
          </cell>
          <cell r="RU523" t="str">
            <v/>
          </cell>
          <cell r="RV523" t="str">
            <v/>
          </cell>
          <cell r="RW523" t="str">
            <v/>
          </cell>
          <cell r="RX523" t="str">
            <v/>
          </cell>
          <cell r="RY523" t="str">
            <v/>
          </cell>
        </row>
        <row r="524">
          <cell r="RT524" t="str">
            <v/>
          </cell>
          <cell r="RU524" t="str">
            <v/>
          </cell>
          <cell r="RV524" t="str">
            <v/>
          </cell>
          <cell r="RW524" t="str">
            <v/>
          </cell>
          <cell r="RX524" t="str">
            <v/>
          </cell>
          <cell r="RY524" t="str">
            <v/>
          </cell>
        </row>
        <row r="525">
          <cell r="RT525" t="str">
            <v/>
          </cell>
          <cell r="RU525" t="str">
            <v/>
          </cell>
          <cell r="RV525" t="str">
            <v/>
          </cell>
          <cell r="RW525" t="str">
            <v/>
          </cell>
          <cell r="RX525" t="str">
            <v/>
          </cell>
          <cell r="RY525" t="str">
            <v/>
          </cell>
        </row>
        <row r="526">
          <cell r="RT526" t="str">
            <v/>
          </cell>
          <cell r="RU526" t="str">
            <v/>
          </cell>
          <cell r="RV526" t="str">
            <v/>
          </cell>
          <cell r="RW526" t="str">
            <v/>
          </cell>
          <cell r="RX526" t="str">
            <v/>
          </cell>
          <cell r="RY526" t="str">
            <v/>
          </cell>
        </row>
        <row r="527">
          <cell r="RT527" t="str">
            <v/>
          </cell>
          <cell r="RU527" t="str">
            <v/>
          </cell>
          <cell r="RV527" t="str">
            <v/>
          </cell>
          <cell r="RW527" t="str">
            <v/>
          </cell>
          <cell r="RX527" t="str">
            <v/>
          </cell>
          <cell r="RY527" t="str">
            <v/>
          </cell>
        </row>
        <row r="528">
          <cell r="RT528" t="str">
            <v/>
          </cell>
          <cell r="RU528" t="str">
            <v/>
          </cell>
          <cell r="RV528" t="str">
            <v/>
          </cell>
          <cell r="RW528" t="str">
            <v/>
          </cell>
          <cell r="RX528" t="str">
            <v/>
          </cell>
          <cell r="RY528" t="str">
            <v/>
          </cell>
        </row>
        <row r="529">
          <cell r="RT529" t="str">
            <v/>
          </cell>
          <cell r="RU529" t="str">
            <v/>
          </cell>
          <cell r="RV529" t="str">
            <v/>
          </cell>
          <cell r="RW529" t="str">
            <v/>
          </cell>
          <cell r="RX529" t="str">
            <v/>
          </cell>
          <cell r="RY529" t="str">
            <v/>
          </cell>
        </row>
        <row r="530">
          <cell r="RT530" t="str">
            <v/>
          </cell>
          <cell r="RU530" t="str">
            <v/>
          </cell>
          <cell r="RV530" t="str">
            <v/>
          </cell>
          <cell r="RW530" t="str">
            <v/>
          </cell>
          <cell r="RX530" t="str">
            <v/>
          </cell>
          <cell r="RY530" t="str">
            <v/>
          </cell>
        </row>
        <row r="531">
          <cell r="RT531" t="str">
            <v/>
          </cell>
          <cell r="RU531" t="str">
            <v/>
          </cell>
          <cell r="RV531" t="str">
            <v/>
          </cell>
          <cell r="RW531" t="str">
            <v/>
          </cell>
          <cell r="RX531" t="str">
            <v/>
          </cell>
          <cell r="RY531" t="str">
            <v/>
          </cell>
        </row>
        <row r="532">
          <cell r="RT532" t="str">
            <v/>
          </cell>
          <cell r="RU532" t="str">
            <v/>
          </cell>
          <cell r="RV532" t="str">
            <v/>
          </cell>
          <cell r="RW532" t="str">
            <v/>
          </cell>
          <cell r="RX532" t="str">
            <v/>
          </cell>
          <cell r="RY532" t="str">
            <v/>
          </cell>
        </row>
        <row r="533">
          <cell r="RT533" t="str">
            <v/>
          </cell>
          <cell r="RU533" t="str">
            <v/>
          </cell>
          <cell r="RV533" t="str">
            <v/>
          </cell>
          <cell r="RW533" t="str">
            <v/>
          </cell>
          <cell r="RX533" t="str">
            <v/>
          </cell>
          <cell r="RY533" t="str">
            <v/>
          </cell>
        </row>
        <row r="534">
          <cell r="RT534" t="str">
            <v/>
          </cell>
          <cell r="RU534" t="str">
            <v/>
          </cell>
          <cell r="RV534" t="str">
            <v/>
          </cell>
          <cell r="RW534" t="str">
            <v/>
          </cell>
          <cell r="RX534" t="str">
            <v/>
          </cell>
          <cell r="RY534" t="str">
            <v/>
          </cell>
        </row>
        <row r="535">
          <cell r="RT535" t="str">
            <v/>
          </cell>
          <cell r="RU535" t="str">
            <v/>
          </cell>
          <cell r="RV535" t="str">
            <v/>
          </cell>
          <cell r="RW535" t="str">
            <v/>
          </cell>
          <cell r="RX535" t="str">
            <v/>
          </cell>
          <cell r="RY535" t="str">
            <v/>
          </cell>
        </row>
        <row r="536">
          <cell r="RT536" t="str">
            <v/>
          </cell>
          <cell r="RU536" t="str">
            <v/>
          </cell>
          <cell r="RV536" t="str">
            <v/>
          </cell>
          <cell r="RW536" t="str">
            <v/>
          </cell>
          <cell r="RX536" t="str">
            <v/>
          </cell>
          <cell r="RY536" t="str">
            <v/>
          </cell>
        </row>
        <row r="537">
          <cell r="RT537" t="str">
            <v/>
          </cell>
          <cell r="RU537" t="str">
            <v/>
          </cell>
          <cell r="RV537" t="str">
            <v/>
          </cell>
          <cell r="RW537" t="str">
            <v/>
          </cell>
          <cell r="RX537" t="str">
            <v/>
          </cell>
          <cell r="RY537" t="str">
            <v/>
          </cell>
        </row>
        <row r="538">
          <cell r="RT538" t="str">
            <v/>
          </cell>
          <cell r="RU538" t="str">
            <v/>
          </cell>
          <cell r="RV538" t="str">
            <v/>
          </cell>
          <cell r="RW538" t="str">
            <v/>
          </cell>
          <cell r="RX538" t="str">
            <v/>
          </cell>
          <cell r="RY538" t="str">
            <v/>
          </cell>
        </row>
        <row r="539">
          <cell r="RT539" t="str">
            <v/>
          </cell>
          <cell r="RU539" t="str">
            <v/>
          </cell>
          <cell r="RV539" t="str">
            <v/>
          </cell>
          <cell r="RW539" t="str">
            <v/>
          </cell>
          <cell r="RX539" t="str">
            <v/>
          </cell>
          <cell r="RY539" t="str">
            <v/>
          </cell>
        </row>
        <row r="540">
          <cell r="RT540" t="str">
            <v/>
          </cell>
          <cell r="RU540" t="str">
            <v/>
          </cell>
          <cell r="RV540" t="str">
            <v/>
          </cell>
          <cell r="RW540" t="str">
            <v/>
          </cell>
          <cell r="RX540" t="str">
            <v/>
          </cell>
          <cell r="RY540" t="str">
            <v/>
          </cell>
        </row>
        <row r="541">
          <cell r="RT541" t="str">
            <v/>
          </cell>
          <cell r="RU541" t="str">
            <v/>
          </cell>
          <cell r="RV541" t="str">
            <v/>
          </cell>
          <cell r="RW541" t="str">
            <v/>
          </cell>
          <cell r="RX541" t="str">
            <v/>
          </cell>
          <cell r="RY541" t="str">
            <v/>
          </cell>
        </row>
        <row r="542">
          <cell r="RT542" t="str">
            <v/>
          </cell>
          <cell r="RU542" t="str">
            <v/>
          </cell>
          <cell r="RV542" t="str">
            <v/>
          </cell>
          <cell r="RW542" t="str">
            <v/>
          </cell>
          <cell r="RX542" t="str">
            <v/>
          </cell>
          <cell r="RY542" t="str">
            <v/>
          </cell>
        </row>
        <row r="543">
          <cell r="RT543" t="str">
            <v/>
          </cell>
          <cell r="RU543" t="str">
            <v/>
          </cell>
          <cell r="RV543" t="str">
            <v/>
          </cell>
          <cell r="RW543" t="str">
            <v/>
          </cell>
          <cell r="RX543" t="str">
            <v/>
          </cell>
          <cell r="RY543" t="str">
            <v/>
          </cell>
        </row>
        <row r="544">
          <cell r="RT544" t="str">
            <v/>
          </cell>
          <cell r="RU544" t="str">
            <v/>
          </cell>
          <cell r="RV544" t="str">
            <v/>
          </cell>
          <cell r="RW544" t="str">
            <v/>
          </cell>
          <cell r="RX544" t="str">
            <v/>
          </cell>
          <cell r="RY544" t="str">
            <v/>
          </cell>
        </row>
        <row r="545">
          <cell r="RT545" t="str">
            <v/>
          </cell>
          <cell r="RU545" t="str">
            <v/>
          </cell>
          <cell r="RV545" t="str">
            <v/>
          </cell>
          <cell r="RW545" t="str">
            <v/>
          </cell>
          <cell r="RX545" t="str">
            <v/>
          </cell>
          <cell r="RY545" t="str">
            <v/>
          </cell>
        </row>
        <row r="546">
          <cell r="RT546" t="str">
            <v/>
          </cell>
          <cell r="RU546" t="str">
            <v/>
          </cell>
          <cell r="RV546" t="str">
            <v/>
          </cell>
          <cell r="RW546" t="str">
            <v/>
          </cell>
          <cell r="RX546" t="str">
            <v/>
          </cell>
          <cell r="RY546" t="str">
            <v/>
          </cell>
        </row>
        <row r="547">
          <cell r="RT547" t="str">
            <v/>
          </cell>
          <cell r="RU547" t="str">
            <v/>
          </cell>
          <cell r="RV547" t="str">
            <v/>
          </cell>
          <cell r="RW547" t="str">
            <v/>
          </cell>
          <cell r="RX547" t="str">
            <v/>
          </cell>
          <cell r="RY547" t="str">
            <v/>
          </cell>
        </row>
        <row r="548">
          <cell r="RT548" t="str">
            <v/>
          </cell>
          <cell r="RU548" t="str">
            <v/>
          </cell>
          <cell r="RV548" t="str">
            <v/>
          </cell>
          <cell r="RW548" t="str">
            <v/>
          </cell>
          <cell r="RX548" t="str">
            <v/>
          </cell>
          <cell r="RY548" t="str">
            <v/>
          </cell>
        </row>
        <row r="549">
          <cell r="RT549" t="str">
            <v/>
          </cell>
          <cell r="RU549" t="str">
            <v/>
          </cell>
          <cell r="RV549" t="str">
            <v/>
          </cell>
          <cell r="RW549" t="str">
            <v/>
          </cell>
          <cell r="RX549" t="str">
            <v/>
          </cell>
          <cell r="RY549" t="str">
            <v/>
          </cell>
        </row>
        <row r="550">
          <cell r="RT550" t="str">
            <v/>
          </cell>
          <cell r="RU550" t="str">
            <v/>
          </cell>
          <cell r="RV550" t="str">
            <v/>
          </cell>
          <cell r="RW550" t="str">
            <v/>
          </cell>
          <cell r="RX550" t="str">
            <v/>
          </cell>
          <cell r="RY550" t="str">
            <v/>
          </cell>
        </row>
        <row r="551">
          <cell r="RT551" t="str">
            <v/>
          </cell>
          <cell r="RU551" t="str">
            <v/>
          </cell>
          <cell r="RV551" t="str">
            <v/>
          </cell>
          <cell r="RW551" t="str">
            <v/>
          </cell>
          <cell r="RX551" t="str">
            <v/>
          </cell>
          <cell r="RY551" t="str">
            <v/>
          </cell>
        </row>
        <row r="552">
          <cell r="RT552" t="str">
            <v/>
          </cell>
          <cell r="RU552" t="str">
            <v/>
          </cell>
          <cell r="RV552" t="str">
            <v/>
          </cell>
          <cell r="RW552" t="str">
            <v/>
          </cell>
          <cell r="RX552" t="str">
            <v/>
          </cell>
          <cell r="RY552" t="str">
            <v/>
          </cell>
        </row>
        <row r="553">
          <cell r="RT553" t="str">
            <v/>
          </cell>
          <cell r="RU553" t="str">
            <v/>
          </cell>
          <cell r="RV553" t="str">
            <v/>
          </cell>
          <cell r="RW553" t="str">
            <v/>
          </cell>
          <cell r="RX553" t="str">
            <v/>
          </cell>
          <cell r="RY553" t="str">
            <v/>
          </cell>
        </row>
        <row r="554">
          <cell r="RT554" t="str">
            <v/>
          </cell>
          <cell r="RU554" t="str">
            <v/>
          </cell>
          <cell r="RV554" t="str">
            <v/>
          </cell>
          <cell r="RW554" t="str">
            <v/>
          </cell>
          <cell r="RX554" t="str">
            <v/>
          </cell>
          <cell r="RY554" t="str">
            <v/>
          </cell>
        </row>
        <row r="555">
          <cell r="RT555" t="str">
            <v/>
          </cell>
          <cell r="RU555" t="str">
            <v/>
          </cell>
          <cell r="RV555" t="str">
            <v/>
          </cell>
          <cell r="RW555" t="str">
            <v/>
          </cell>
          <cell r="RX555" t="str">
            <v/>
          </cell>
          <cell r="RY555" t="str">
            <v/>
          </cell>
        </row>
        <row r="556">
          <cell r="RT556" t="str">
            <v/>
          </cell>
          <cell r="RU556" t="str">
            <v/>
          </cell>
          <cell r="RV556" t="str">
            <v/>
          </cell>
          <cell r="RW556" t="str">
            <v/>
          </cell>
          <cell r="RX556" t="str">
            <v/>
          </cell>
          <cell r="RY556" t="str">
            <v/>
          </cell>
        </row>
        <row r="557">
          <cell r="RT557" t="str">
            <v/>
          </cell>
          <cell r="RU557" t="str">
            <v/>
          </cell>
          <cell r="RV557" t="str">
            <v/>
          </cell>
          <cell r="RW557" t="str">
            <v/>
          </cell>
          <cell r="RX557" t="str">
            <v/>
          </cell>
          <cell r="RY557" t="str">
            <v/>
          </cell>
        </row>
        <row r="558">
          <cell r="RT558" t="str">
            <v/>
          </cell>
          <cell r="RU558" t="str">
            <v/>
          </cell>
          <cell r="RV558" t="str">
            <v/>
          </cell>
          <cell r="RW558" t="str">
            <v/>
          </cell>
          <cell r="RX558" t="str">
            <v/>
          </cell>
          <cell r="RY558" t="str">
            <v/>
          </cell>
        </row>
        <row r="559">
          <cell r="RT559" t="str">
            <v/>
          </cell>
          <cell r="RU559" t="str">
            <v/>
          </cell>
          <cell r="RV559" t="str">
            <v/>
          </cell>
          <cell r="RW559" t="str">
            <v/>
          </cell>
          <cell r="RX559" t="str">
            <v/>
          </cell>
          <cell r="RY559" t="str">
            <v/>
          </cell>
        </row>
        <row r="560">
          <cell r="RT560" t="str">
            <v/>
          </cell>
          <cell r="RU560" t="str">
            <v/>
          </cell>
          <cell r="RV560" t="str">
            <v/>
          </cell>
          <cell r="RW560" t="str">
            <v/>
          </cell>
          <cell r="RX560" t="str">
            <v/>
          </cell>
          <cell r="RY560" t="str">
            <v/>
          </cell>
        </row>
        <row r="561">
          <cell r="RT561" t="str">
            <v/>
          </cell>
          <cell r="RU561" t="str">
            <v/>
          </cell>
          <cell r="RV561" t="str">
            <v/>
          </cell>
          <cell r="RW561" t="str">
            <v/>
          </cell>
          <cell r="RX561" t="str">
            <v/>
          </cell>
          <cell r="RY561" t="str">
            <v/>
          </cell>
        </row>
        <row r="562">
          <cell r="RT562" t="str">
            <v/>
          </cell>
          <cell r="RU562" t="str">
            <v/>
          </cell>
          <cell r="RV562" t="str">
            <v/>
          </cell>
          <cell r="RW562" t="str">
            <v/>
          </cell>
          <cell r="RX562" t="str">
            <v/>
          </cell>
          <cell r="RY562" t="str">
            <v/>
          </cell>
        </row>
        <row r="563">
          <cell r="RT563" t="str">
            <v/>
          </cell>
          <cell r="RU563" t="str">
            <v/>
          </cell>
          <cell r="RV563" t="str">
            <v/>
          </cell>
          <cell r="RW563" t="str">
            <v/>
          </cell>
          <cell r="RX563" t="str">
            <v/>
          </cell>
          <cell r="RY563" t="str">
            <v/>
          </cell>
        </row>
        <row r="564">
          <cell r="RT564" t="str">
            <v/>
          </cell>
          <cell r="RU564" t="str">
            <v/>
          </cell>
          <cell r="RV564" t="str">
            <v/>
          </cell>
          <cell r="RW564" t="str">
            <v/>
          </cell>
          <cell r="RX564" t="str">
            <v/>
          </cell>
          <cell r="RY564" t="str">
            <v/>
          </cell>
        </row>
        <row r="565">
          <cell r="RT565" t="str">
            <v/>
          </cell>
          <cell r="RU565" t="str">
            <v/>
          </cell>
          <cell r="RV565" t="str">
            <v/>
          </cell>
          <cell r="RW565" t="str">
            <v/>
          </cell>
          <cell r="RX565" t="str">
            <v/>
          </cell>
          <cell r="RY565" t="str">
            <v/>
          </cell>
        </row>
        <row r="566">
          <cell r="RT566" t="str">
            <v/>
          </cell>
          <cell r="RU566" t="str">
            <v/>
          </cell>
          <cell r="RV566" t="str">
            <v/>
          </cell>
          <cell r="RW566" t="str">
            <v/>
          </cell>
          <cell r="RX566" t="str">
            <v/>
          </cell>
          <cell r="RY566" t="str">
            <v/>
          </cell>
        </row>
        <row r="567">
          <cell r="RT567" t="str">
            <v/>
          </cell>
          <cell r="RU567" t="str">
            <v/>
          </cell>
          <cell r="RV567" t="str">
            <v/>
          </cell>
          <cell r="RW567" t="str">
            <v/>
          </cell>
          <cell r="RX567" t="str">
            <v/>
          </cell>
          <cell r="RY567" t="str">
            <v/>
          </cell>
        </row>
        <row r="568">
          <cell r="RT568" t="str">
            <v/>
          </cell>
          <cell r="RU568" t="str">
            <v/>
          </cell>
          <cell r="RV568" t="str">
            <v/>
          </cell>
          <cell r="RW568" t="str">
            <v/>
          </cell>
          <cell r="RX568" t="str">
            <v/>
          </cell>
          <cell r="RY568" t="str">
            <v/>
          </cell>
        </row>
        <row r="569">
          <cell r="RT569" t="str">
            <v/>
          </cell>
          <cell r="RU569" t="str">
            <v/>
          </cell>
          <cell r="RV569" t="str">
            <v/>
          </cell>
          <cell r="RW569" t="str">
            <v/>
          </cell>
          <cell r="RX569" t="str">
            <v/>
          </cell>
          <cell r="RY569" t="str">
            <v/>
          </cell>
        </row>
        <row r="570">
          <cell r="RT570" t="str">
            <v/>
          </cell>
          <cell r="RU570" t="str">
            <v/>
          </cell>
          <cell r="RV570" t="str">
            <v/>
          </cell>
          <cell r="RW570" t="str">
            <v/>
          </cell>
          <cell r="RX570" t="str">
            <v/>
          </cell>
          <cell r="RY570" t="str">
            <v/>
          </cell>
        </row>
        <row r="571">
          <cell r="RT571" t="str">
            <v/>
          </cell>
          <cell r="RU571" t="str">
            <v/>
          </cell>
          <cell r="RV571" t="str">
            <v/>
          </cell>
          <cell r="RW571" t="str">
            <v/>
          </cell>
          <cell r="RX571" t="str">
            <v/>
          </cell>
          <cell r="RY571" t="str">
            <v/>
          </cell>
        </row>
        <row r="572">
          <cell r="RT572" t="str">
            <v/>
          </cell>
          <cell r="RU572" t="str">
            <v/>
          </cell>
          <cell r="RV572" t="str">
            <v/>
          </cell>
          <cell r="RW572" t="str">
            <v/>
          </cell>
          <cell r="RX572" t="str">
            <v/>
          </cell>
          <cell r="RY572" t="str">
            <v/>
          </cell>
        </row>
        <row r="573">
          <cell r="RT573" t="str">
            <v/>
          </cell>
          <cell r="RU573" t="str">
            <v/>
          </cell>
          <cell r="RV573" t="str">
            <v/>
          </cell>
          <cell r="RW573" t="str">
            <v/>
          </cell>
          <cell r="RX573" t="str">
            <v/>
          </cell>
          <cell r="RY573" t="str">
            <v/>
          </cell>
        </row>
        <row r="574">
          <cell r="RT574" t="str">
            <v/>
          </cell>
          <cell r="RU574" t="str">
            <v/>
          </cell>
          <cell r="RV574" t="str">
            <v/>
          </cell>
          <cell r="RW574" t="str">
            <v/>
          </cell>
          <cell r="RX574" t="str">
            <v/>
          </cell>
          <cell r="RY574" t="str">
            <v/>
          </cell>
        </row>
        <row r="575">
          <cell r="RT575" t="str">
            <v/>
          </cell>
          <cell r="RU575" t="str">
            <v/>
          </cell>
          <cell r="RV575" t="str">
            <v/>
          </cell>
          <cell r="RW575" t="str">
            <v/>
          </cell>
          <cell r="RX575" t="str">
            <v/>
          </cell>
          <cell r="RY575" t="str">
            <v/>
          </cell>
        </row>
        <row r="576">
          <cell r="RT576" t="str">
            <v/>
          </cell>
          <cell r="RU576" t="str">
            <v/>
          </cell>
          <cell r="RV576" t="str">
            <v/>
          </cell>
          <cell r="RW576" t="str">
            <v/>
          </cell>
          <cell r="RX576" t="str">
            <v/>
          </cell>
          <cell r="RY576" t="str">
            <v/>
          </cell>
        </row>
        <row r="577">
          <cell r="RT577" t="str">
            <v/>
          </cell>
          <cell r="RU577" t="str">
            <v/>
          </cell>
          <cell r="RV577" t="str">
            <v/>
          </cell>
          <cell r="RW577" t="str">
            <v/>
          </cell>
          <cell r="RX577" t="str">
            <v/>
          </cell>
          <cell r="RY577" t="str">
            <v/>
          </cell>
        </row>
        <row r="578">
          <cell r="RT578" t="str">
            <v/>
          </cell>
          <cell r="RU578" t="str">
            <v/>
          </cell>
          <cell r="RV578" t="str">
            <v/>
          </cell>
          <cell r="RW578" t="str">
            <v/>
          </cell>
          <cell r="RX578" t="str">
            <v/>
          </cell>
          <cell r="RY578" t="str">
            <v/>
          </cell>
        </row>
        <row r="579">
          <cell r="RT579" t="str">
            <v/>
          </cell>
          <cell r="RU579" t="str">
            <v/>
          </cell>
          <cell r="RV579" t="str">
            <v/>
          </cell>
          <cell r="RW579" t="str">
            <v/>
          </cell>
          <cell r="RX579" t="str">
            <v/>
          </cell>
          <cell r="RY579" t="str">
            <v/>
          </cell>
        </row>
        <row r="580">
          <cell r="RT580" t="str">
            <v/>
          </cell>
          <cell r="RU580" t="str">
            <v/>
          </cell>
          <cell r="RV580" t="str">
            <v/>
          </cell>
          <cell r="RW580" t="str">
            <v/>
          </cell>
          <cell r="RX580" t="str">
            <v/>
          </cell>
          <cell r="RY580" t="str">
            <v/>
          </cell>
        </row>
        <row r="581">
          <cell r="RT581" t="str">
            <v/>
          </cell>
          <cell r="RU581" t="str">
            <v/>
          </cell>
          <cell r="RV581" t="str">
            <v/>
          </cell>
          <cell r="RW581" t="str">
            <v/>
          </cell>
          <cell r="RX581" t="str">
            <v/>
          </cell>
          <cell r="RY581" t="str">
            <v/>
          </cell>
        </row>
        <row r="582">
          <cell r="RT582" t="str">
            <v/>
          </cell>
          <cell r="RU582" t="str">
            <v/>
          </cell>
          <cell r="RV582" t="str">
            <v/>
          </cell>
          <cell r="RW582" t="str">
            <v/>
          </cell>
          <cell r="RX582" t="str">
            <v/>
          </cell>
          <cell r="RY582" t="str">
            <v/>
          </cell>
        </row>
        <row r="583">
          <cell r="RT583" t="str">
            <v/>
          </cell>
          <cell r="RU583" t="str">
            <v/>
          </cell>
          <cell r="RV583" t="str">
            <v/>
          </cell>
          <cell r="RW583" t="str">
            <v/>
          </cell>
          <cell r="RX583" t="str">
            <v/>
          </cell>
          <cell r="RY583" t="str">
            <v/>
          </cell>
        </row>
        <row r="584">
          <cell r="RT584" t="str">
            <v/>
          </cell>
          <cell r="RU584" t="str">
            <v/>
          </cell>
          <cell r="RV584" t="str">
            <v/>
          </cell>
          <cell r="RW584" t="str">
            <v/>
          </cell>
          <cell r="RX584" t="str">
            <v/>
          </cell>
          <cell r="RY584" t="str">
            <v/>
          </cell>
        </row>
        <row r="585">
          <cell r="RT585" t="str">
            <v/>
          </cell>
          <cell r="RU585" t="str">
            <v/>
          </cell>
          <cell r="RV585" t="str">
            <v/>
          </cell>
          <cell r="RW585" t="str">
            <v/>
          </cell>
          <cell r="RX585" t="str">
            <v/>
          </cell>
          <cell r="RY585" t="str">
            <v/>
          </cell>
        </row>
        <row r="586">
          <cell r="RT586" t="str">
            <v/>
          </cell>
          <cell r="RU586" t="str">
            <v/>
          </cell>
          <cell r="RV586" t="str">
            <v/>
          </cell>
          <cell r="RW586" t="str">
            <v/>
          </cell>
          <cell r="RX586" t="str">
            <v/>
          </cell>
          <cell r="RY586" t="str">
            <v/>
          </cell>
        </row>
        <row r="587">
          <cell r="RT587" t="str">
            <v/>
          </cell>
          <cell r="RU587" t="str">
            <v/>
          </cell>
          <cell r="RV587" t="str">
            <v/>
          </cell>
          <cell r="RW587" t="str">
            <v/>
          </cell>
          <cell r="RX587" t="str">
            <v/>
          </cell>
          <cell r="RY587" t="str">
            <v/>
          </cell>
        </row>
        <row r="588">
          <cell r="RT588" t="str">
            <v/>
          </cell>
          <cell r="RU588" t="str">
            <v/>
          </cell>
          <cell r="RV588" t="str">
            <v/>
          </cell>
          <cell r="RW588" t="str">
            <v/>
          </cell>
          <cell r="RX588" t="str">
            <v/>
          </cell>
          <cell r="RY588" t="str">
            <v/>
          </cell>
        </row>
        <row r="589">
          <cell r="RT589" t="str">
            <v/>
          </cell>
          <cell r="RU589" t="str">
            <v/>
          </cell>
          <cell r="RV589" t="str">
            <v/>
          </cell>
          <cell r="RW589" t="str">
            <v/>
          </cell>
          <cell r="RX589" t="str">
            <v/>
          </cell>
          <cell r="RY589" t="str">
            <v/>
          </cell>
        </row>
        <row r="590">
          <cell r="RT590" t="str">
            <v/>
          </cell>
          <cell r="RU590" t="str">
            <v/>
          </cell>
          <cell r="RV590" t="str">
            <v/>
          </cell>
          <cell r="RW590" t="str">
            <v/>
          </cell>
          <cell r="RX590" t="str">
            <v/>
          </cell>
          <cell r="RY590" t="str">
            <v/>
          </cell>
        </row>
        <row r="591">
          <cell r="RT591" t="str">
            <v/>
          </cell>
          <cell r="RU591" t="str">
            <v/>
          </cell>
          <cell r="RV591" t="str">
            <v/>
          </cell>
          <cell r="RW591" t="str">
            <v/>
          </cell>
          <cell r="RX591" t="str">
            <v/>
          </cell>
          <cell r="RY591" t="str">
            <v/>
          </cell>
        </row>
        <row r="592">
          <cell r="RT592" t="str">
            <v/>
          </cell>
          <cell r="RU592" t="str">
            <v/>
          </cell>
          <cell r="RV592" t="str">
            <v/>
          </cell>
          <cell r="RW592" t="str">
            <v/>
          </cell>
          <cell r="RX592" t="str">
            <v/>
          </cell>
          <cell r="RY592" t="str">
            <v/>
          </cell>
        </row>
        <row r="593">
          <cell r="RT593" t="str">
            <v/>
          </cell>
          <cell r="RU593" t="str">
            <v/>
          </cell>
          <cell r="RV593" t="str">
            <v/>
          </cell>
          <cell r="RW593" t="str">
            <v/>
          </cell>
          <cell r="RX593" t="str">
            <v/>
          </cell>
          <cell r="RY593" t="str">
            <v/>
          </cell>
        </row>
        <row r="594">
          <cell r="RT594" t="str">
            <v/>
          </cell>
          <cell r="RU594" t="str">
            <v/>
          </cell>
          <cell r="RV594" t="str">
            <v/>
          </cell>
          <cell r="RW594" t="str">
            <v/>
          </cell>
          <cell r="RX594" t="str">
            <v/>
          </cell>
          <cell r="RY594" t="str">
            <v/>
          </cell>
        </row>
        <row r="595">
          <cell r="RT595" t="str">
            <v/>
          </cell>
          <cell r="RU595" t="str">
            <v/>
          </cell>
          <cell r="RV595" t="str">
            <v/>
          </cell>
          <cell r="RW595" t="str">
            <v/>
          </cell>
          <cell r="RX595" t="str">
            <v/>
          </cell>
          <cell r="RY595" t="str">
            <v/>
          </cell>
        </row>
        <row r="596">
          <cell r="RT596" t="str">
            <v/>
          </cell>
          <cell r="RU596" t="str">
            <v/>
          </cell>
          <cell r="RV596" t="str">
            <v/>
          </cell>
          <cell r="RW596" t="str">
            <v/>
          </cell>
          <cell r="RX596" t="str">
            <v/>
          </cell>
          <cell r="RY596" t="str">
            <v/>
          </cell>
        </row>
        <row r="597">
          <cell r="RT597" t="str">
            <v/>
          </cell>
          <cell r="RU597" t="str">
            <v/>
          </cell>
          <cell r="RV597" t="str">
            <v/>
          </cell>
          <cell r="RW597" t="str">
            <v/>
          </cell>
          <cell r="RX597" t="str">
            <v/>
          </cell>
          <cell r="RY597" t="str">
            <v/>
          </cell>
        </row>
        <row r="598">
          <cell r="RT598" t="str">
            <v/>
          </cell>
          <cell r="RU598" t="str">
            <v/>
          </cell>
          <cell r="RV598" t="str">
            <v/>
          </cell>
          <cell r="RW598" t="str">
            <v/>
          </cell>
          <cell r="RX598" t="str">
            <v/>
          </cell>
          <cell r="RY598" t="str">
            <v/>
          </cell>
        </row>
        <row r="599">
          <cell r="RT599" t="str">
            <v/>
          </cell>
          <cell r="RU599" t="str">
            <v/>
          </cell>
          <cell r="RV599" t="str">
            <v/>
          </cell>
          <cell r="RW599" t="str">
            <v/>
          </cell>
          <cell r="RX599" t="str">
            <v/>
          </cell>
          <cell r="RY599" t="str">
            <v/>
          </cell>
        </row>
        <row r="600">
          <cell r="RT600" t="str">
            <v/>
          </cell>
          <cell r="RU600" t="str">
            <v/>
          </cell>
          <cell r="RV600" t="str">
            <v/>
          </cell>
          <cell r="RW600" t="str">
            <v/>
          </cell>
          <cell r="RX600" t="str">
            <v/>
          </cell>
          <cell r="RY600" t="str">
            <v/>
          </cell>
        </row>
        <row r="601">
          <cell r="RT601" t="str">
            <v/>
          </cell>
          <cell r="RU601" t="str">
            <v/>
          </cell>
          <cell r="RV601" t="str">
            <v/>
          </cell>
          <cell r="RW601" t="str">
            <v/>
          </cell>
          <cell r="RX601" t="str">
            <v/>
          </cell>
          <cell r="RY601" t="str">
            <v/>
          </cell>
        </row>
        <row r="602">
          <cell r="RT602" t="str">
            <v/>
          </cell>
          <cell r="RU602" t="str">
            <v/>
          </cell>
          <cell r="RV602" t="str">
            <v/>
          </cell>
          <cell r="RW602" t="str">
            <v/>
          </cell>
          <cell r="RX602" t="str">
            <v/>
          </cell>
          <cell r="RY602" t="str">
            <v/>
          </cell>
        </row>
        <row r="603">
          <cell r="RT603" t="str">
            <v/>
          </cell>
          <cell r="RU603" t="str">
            <v/>
          </cell>
          <cell r="RV603" t="str">
            <v/>
          </cell>
          <cell r="RW603" t="str">
            <v/>
          </cell>
          <cell r="RX603" t="str">
            <v/>
          </cell>
          <cell r="RY603" t="str">
            <v/>
          </cell>
        </row>
        <row r="604">
          <cell r="RT604" t="str">
            <v/>
          </cell>
          <cell r="RU604" t="str">
            <v/>
          </cell>
          <cell r="RV604" t="str">
            <v/>
          </cell>
          <cell r="RW604" t="str">
            <v/>
          </cell>
          <cell r="RX604" t="str">
            <v/>
          </cell>
          <cell r="RY604" t="str">
            <v/>
          </cell>
        </row>
        <row r="605">
          <cell r="RT605" t="str">
            <v/>
          </cell>
          <cell r="RU605" t="str">
            <v/>
          </cell>
          <cell r="RV605" t="str">
            <v/>
          </cell>
          <cell r="RW605" t="str">
            <v/>
          </cell>
          <cell r="RX605" t="str">
            <v/>
          </cell>
          <cell r="RY605" t="str">
            <v/>
          </cell>
        </row>
        <row r="606">
          <cell r="RT606" t="str">
            <v/>
          </cell>
          <cell r="RU606" t="str">
            <v/>
          </cell>
          <cell r="RV606" t="str">
            <v/>
          </cell>
          <cell r="RW606" t="str">
            <v/>
          </cell>
          <cell r="RX606" t="str">
            <v/>
          </cell>
          <cell r="RY606" t="str">
            <v/>
          </cell>
        </row>
        <row r="607">
          <cell r="RT607" t="str">
            <v/>
          </cell>
          <cell r="RU607" t="str">
            <v/>
          </cell>
          <cell r="RV607" t="str">
            <v/>
          </cell>
          <cell r="RW607" t="str">
            <v/>
          </cell>
          <cell r="RX607" t="str">
            <v/>
          </cell>
          <cell r="RY607" t="str">
            <v/>
          </cell>
        </row>
        <row r="608">
          <cell r="RT608" t="str">
            <v/>
          </cell>
          <cell r="RU608" t="str">
            <v/>
          </cell>
          <cell r="RV608" t="str">
            <v/>
          </cell>
          <cell r="RW608" t="str">
            <v/>
          </cell>
          <cell r="RX608" t="str">
            <v/>
          </cell>
          <cell r="RY608" t="str">
            <v/>
          </cell>
        </row>
        <row r="609">
          <cell r="RT609" t="str">
            <v/>
          </cell>
          <cell r="RU609" t="str">
            <v/>
          </cell>
          <cell r="RV609" t="str">
            <v/>
          </cell>
          <cell r="RW609" t="str">
            <v/>
          </cell>
          <cell r="RX609" t="str">
            <v/>
          </cell>
          <cell r="RY609" t="str">
            <v/>
          </cell>
        </row>
        <row r="610">
          <cell r="RT610" t="str">
            <v/>
          </cell>
          <cell r="RU610" t="str">
            <v/>
          </cell>
          <cell r="RV610" t="str">
            <v/>
          </cell>
          <cell r="RW610" t="str">
            <v/>
          </cell>
          <cell r="RX610" t="str">
            <v/>
          </cell>
          <cell r="RY610" t="str">
            <v/>
          </cell>
        </row>
        <row r="611">
          <cell r="RT611" t="str">
            <v/>
          </cell>
          <cell r="RU611" t="str">
            <v/>
          </cell>
          <cell r="RV611" t="str">
            <v/>
          </cell>
          <cell r="RW611" t="str">
            <v/>
          </cell>
          <cell r="RX611" t="str">
            <v/>
          </cell>
          <cell r="RY611" t="str">
            <v/>
          </cell>
        </row>
        <row r="612">
          <cell r="RT612" t="str">
            <v/>
          </cell>
          <cell r="RU612" t="str">
            <v/>
          </cell>
          <cell r="RV612" t="str">
            <v/>
          </cell>
          <cell r="RW612" t="str">
            <v/>
          </cell>
          <cell r="RX612" t="str">
            <v/>
          </cell>
          <cell r="RY612" t="str">
            <v/>
          </cell>
        </row>
        <row r="613">
          <cell r="RT613" t="str">
            <v/>
          </cell>
          <cell r="RU613" t="str">
            <v/>
          </cell>
          <cell r="RV613" t="str">
            <v/>
          </cell>
          <cell r="RW613" t="str">
            <v/>
          </cell>
          <cell r="RX613" t="str">
            <v/>
          </cell>
          <cell r="RY613" t="str">
            <v/>
          </cell>
        </row>
        <row r="614">
          <cell r="RT614" t="str">
            <v/>
          </cell>
          <cell r="RU614" t="str">
            <v/>
          </cell>
          <cell r="RV614" t="str">
            <v/>
          </cell>
          <cell r="RW614" t="str">
            <v/>
          </cell>
          <cell r="RX614" t="str">
            <v/>
          </cell>
          <cell r="RY614" t="str">
            <v/>
          </cell>
        </row>
        <row r="615">
          <cell r="RT615" t="str">
            <v/>
          </cell>
          <cell r="RU615" t="str">
            <v/>
          </cell>
          <cell r="RV615" t="str">
            <v/>
          </cell>
          <cell r="RW615" t="str">
            <v/>
          </cell>
          <cell r="RX615" t="str">
            <v/>
          </cell>
          <cell r="RY615" t="str">
            <v/>
          </cell>
        </row>
        <row r="616">
          <cell r="RT616" t="str">
            <v/>
          </cell>
          <cell r="RU616" t="str">
            <v/>
          </cell>
          <cell r="RV616" t="str">
            <v/>
          </cell>
          <cell r="RW616" t="str">
            <v/>
          </cell>
          <cell r="RX616" t="str">
            <v/>
          </cell>
          <cell r="RY616" t="str">
            <v/>
          </cell>
        </row>
        <row r="617">
          <cell r="RT617" t="str">
            <v/>
          </cell>
          <cell r="RU617" t="str">
            <v/>
          </cell>
          <cell r="RV617" t="str">
            <v/>
          </cell>
          <cell r="RW617" t="str">
            <v/>
          </cell>
          <cell r="RX617" t="str">
            <v/>
          </cell>
          <cell r="RY617" t="str">
            <v/>
          </cell>
        </row>
        <row r="618">
          <cell r="RT618" t="str">
            <v/>
          </cell>
          <cell r="RU618" t="str">
            <v/>
          </cell>
          <cell r="RV618" t="str">
            <v/>
          </cell>
          <cell r="RW618" t="str">
            <v/>
          </cell>
          <cell r="RX618" t="str">
            <v/>
          </cell>
          <cell r="RY618" t="str">
            <v/>
          </cell>
        </row>
        <row r="619">
          <cell r="RT619" t="str">
            <v/>
          </cell>
          <cell r="RU619" t="str">
            <v/>
          </cell>
          <cell r="RV619" t="str">
            <v/>
          </cell>
          <cell r="RW619" t="str">
            <v/>
          </cell>
          <cell r="RX619" t="str">
            <v/>
          </cell>
          <cell r="RY619" t="str">
            <v/>
          </cell>
        </row>
        <row r="620">
          <cell r="RT620" t="str">
            <v/>
          </cell>
          <cell r="RU620" t="str">
            <v/>
          </cell>
          <cell r="RV620" t="str">
            <v/>
          </cell>
          <cell r="RW620" t="str">
            <v/>
          </cell>
          <cell r="RX620" t="str">
            <v/>
          </cell>
          <cell r="RY620" t="str">
            <v/>
          </cell>
        </row>
        <row r="621">
          <cell r="RT621" t="str">
            <v/>
          </cell>
          <cell r="RU621" t="str">
            <v/>
          </cell>
          <cell r="RV621" t="str">
            <v/>
          </cell>
          <cell r="RW621" t="str">
            <v/>
          </cell>
          <cell r="RX621" t="str">
            <v/>
          </cell>
          <cell r="RY621" t="str">
            <v/>
          </cell>
        </row>
        <row r="622">
          <cell r="RT622" t="str">
            <v/>
          </cell>
          <cell r="RU622" t="str">
            <v/>
          </cell>
          <cell r="RV622" t="str">
            <v/>
          </cell>
          <cell r="RW622" t="str">
            <v/>
          </cell>
          <cell r="RX622" t="str">
            <v/>
          </cell>
          <cell r="RY622" t="str">
            <v/>
          </cell>
        </row>
        <row r="623">
          <cell r="RT623" t="str">
            <v/>
          </cell>
          <cell r="RU623" t="str">
            <v/>
          </cell>
          <cell r="RV623" t="str">
            <v/>
          </cell>
          <cell r="RW623" t="str">
            <v/>
          </cell>
          <cell r="RX623" t="str">
            <v/>
          </cell>
          <cell r="RY623" t="str">
            <v/>
          </cell>
        </row>
        <row r="624">
          <cell r="RT624" t="str">
            <v/>
          </cell>
          <cell r="RU624" t="str">
            <v/>
          </cell>
          <cell r="RV624" t="str">
            <v/>
          </cell>
          <cell r="RW624" t="str">
            <v/>
          </cell>
          <cell r="RX624" t="str">
            <v/>
          </cell>
          <cell r="RY624" t="str">
            <v/>
          </cell>
        </row>
        <row r="625">
          <cell r="RT625" t="str">
            <v/>
          </cell>
          <cell r="RU625" t="str">
            <v/>
          </cell>
          <cell r="RV625" t="str">
            <v/>
          </cell>
          <cell r="RW625" t="str">
            <v/>
          </cell>
          <cell r="RX625" t="str">
            <v/>
          </cell>
          <cell r="RY625" t="str">
            <v/>
          </cell>
        </row>
        <row r="626">
          <cell r="RT626" t="str">
            <v/>
          </cell>
          <cell r="RU626" t="str">
            <v/>
          </cell>
          <cell r="RV626" t="str">
            <v/>
          </cell>
          <cell r="RW626" t="str">
            <v/>
          </cell>
          <cell r="RX626" t="str">
            <v/>
          </cell>
          <cell r="RY626" t="str">
            <v/>
          </cell>
        </row>
        <row r="627">
          <cell r="RT627" t="str">
            <v/>
          </cell>
          <cell r="RU627" t="str">
            <v/>
          </cell>
          <cell r="RV627" t="str">
            <v/>
          </cell>
          <cell r="RW627" t="str">
            <v/>
          </cell>
          <cell r="RX627" t="str">
            <v/>
          </cell>
          <cell r="RY627" t="str">
            <v/>
          </cell>
        </row>
        <row r="628">
          <cell r="RT628" t="str">
            <v/>
          </cell>
          <cell r="RU628" t="str">
            <v/>
          </cell>
          <cell r="RV628" t="str">
            <v/>
          </cell>
          <cell r="RW628" t="str">
            <v/>
          </cell>
          <cell r="RX628" t="str">
            <v/>
          </cell>
          <cell r="RY628" t="str">
            <v/>
          </cell>
        </row>
        <row r="629">
          <cell r="RT629" t="str">
            <v/>
          </cell>
          <cell r="RU629" t="str">
            <v/>
          </cell>
          <cell r="RV629" t="str">
            <v/>
          </cell>
          <cell r="RW629" t="str">
            <v/>
          </cell>
          <cell r="RX629" t="str">
            <v/>
          </cell>
          <cell r="RY629" t="str">
            <v/>
          </cell>
        </row>
        <row r="630">
          <cell r="RT630" t="str">
            <v/>
          </cell>
          <cell r="RU630" t="str">
            <v/>
          </cell>
          <cell r="RV630" t="str">
            <v/>
          </cell>
          <cell r="RW630" t="str">
            <v/>
          </cell>
          <cell r="RX630" t="str">
            <v/>
          </cell>
          <cell r="RY630" t="str">
            <v/>
          </cell>
        </row>
        <row r="631">
          <cell r="RT631" t="str">
            <v/>
          </cell>
          <cell r="RU631" t="str">
            <v/>
          </cell>
          <cell r="RV631" t="str">
            <v/>
          </cell>
          <cell r="RW631" t="str">
            <v/>
          </cell>
          <cell r="RX631" t="str">
            <v/>
          </cell>
          <cell r="RY631" t="str">
            <v/>
          </cell>
        </row>
        <row r="632">
          <cell r="RT632" t="str">
            <v/>
          </cell>
          <cell r="RU632" t="str">
            <v/>
          </cell>
          <cell r="RV632" t="str">
            <v/>
          </cell>
          <cell r="RW632" t="str">
            <v/>
          </cell>
          <cell r="RX632" t="str">
            <v/>
          </cell>
          <cell r="RY632" t="str">
            <v/>
          </cell>
        </row>
        <row r="633">
          <cell r="RT633" t="str">
            <v/>
          </cell>
          <cell r="RU633" t="str">
            <v/>
          </cell>
          <cell r="RV633" t="str">
            <v/>
          </cell>
          <cell r="RW633" t="str">
            <v/>
          </cell>
          <cell r="RX633" t="str">
            <v/>
          </cell>
          <cell r="RY633" t="str">
            <v/>
          </cell>
        </row>
        <row r="634">
          <cell r="RT634" t="str">
            <v/>
          </cell>
          <cell r="RU634" t="str">
            <v/>
          </cell>
          <cell r="RV634" t="str">
            <v/>
          </cell>
          <cell r="RW634" t="str">
            <v/>
          </cell>
          <cell r="RX634" t="str">
            <v/>
          </cell>
          <cell r="RY634" t="str">
            <v/>
          </cell>
        </row>
        <row r="635">
          <cell r="RT635" t="str">
            <v/>
          </cell>
          <cell r="RU635" t="str">
            <v/>
          </cell>
          <cell r="RV635" t="str">
            <v/>
          </cell>
          <cell r="RW635" t="str">
            <v/>
          </cell>
          <cell r="RX635" t="str">
            <v/>
          </cell>
          <cell r="RY635" t="str">
            <v/>
          </cell>
        </row>
        <row r="636">
          <cell r="RT636" t="str">
            <v/>
          </cell>
          <cell r="RU636" t="str">
            <v/>
          </cell>
          <cell r="RV636" t="str">
            <v/>
          </cell>
          <cell r="RW636" t="str">
            <v/>
          </cell>
          <cell r="RX636" t="str">
            <v/>
          </cell>
          <cell r="RY636" t="str">
            <v/>
          </cell>
        </row>
        <row r="637">
          <cell r="RT637" t="str">
            <v/>
          </cell>
          <cell r="RU637" t="str">
            <v/>
          </cell>
          <cell r="RV637" t="str">
            <v/>
          </cell>
          <cell r="RW637" t="str">
            <v/>
          </cell>
          <cell r="RX637" t="str">
            <v/>
          </cell>
          <cell r="RY637" t="str">
            <v/>
          </cell>
        </row>
        <row r="638">
          <cell r="RT638" t="str">
            <v/>
          </cell>
          <cell r="RU638" t="str">
            <v/>
          </cell>
          <cell r="RV638" t="str">
            <v/>
          </cell>
          <cell r="RW638" t="str">
            <v/>
          </cell>
          <cell r="RX638" t="str">
            <v/>
          </cell>
          <cell r="RY638" t="str">
            <v/>
          </cell>
        </row>
        <row r="639">
          <cell r="RT639" t="str">
            <v/>
          </cell>
          <cell r="RU639" t="str">
            <v/>
          </cell>
          <cell r="RV639" t="str">
            <v/>
          </cell>
          <cell r="RW639" t="str">
            <v/>
          </cell>
          <cell r="RX639" t="str">
            <v/>
          </cell>
          <cell r="RY639" t="str">
            <v/>
          </cell>
        </row>
        <row r="640">
          <cell r="RT640" t="str">
            <v/>
          </cell>
          <cell r="RU640" t="str">
            <v/>
          </cell>
          <cell r="RV640" t="str">
            <v/>
          </cell>
          <cell r="RW640" t="str">
            <v/>
          </cell>
          <cell r="RX640" t="str">
            <v/>
          </cell>
          <cell r="RY640" t="str">
            <v/>
          </cell>
        </row>
        <row r="641">
          <cell r="RT641" t="str">
            <v/>
          </cell>
          <cell r="RU641" t="str">
            <v/>
          </cell>
          <cell r="RV641" t="str">
            <v/>
          </cell>
          <cell r="RW641" t="str">
            <v/>
          </cell>
          <cell r="RX641" t="str">
            <v/>
          </cell>
          <cell r="RY641" t="str">
            <v/>
          </cell>
        </row>
        <row r="642">
          <cell r="RT642" t="str">
            <v/>
          </cell>
          <cell r="RU642" t="str">
            <v/>
          </cell>
          <cell r="RV642" t="str">
            <v/>
          </cell>
          <cell r="RW642" t="str">
            <v/>
          </cell>
          <cell r="RX642" t="str">
            <v/>
          </cell>
          <cell r="RY642" t="str">
            <v/>
          </cell>
        </row>
        <row r="643">
          <cell r="RT643" t="str">
            <v/>
          </cell>
          <cell r="RU643" t="str">
            <v/>
          </cell>
          <cell r="RV643" t="str">
            <v/>
          </cell>
          <cell r="RW643" t="str">
            <v/>
          </cell>
          <cell r="RX643" t="str">
            <v/>
          </cell>
          <cell r="RY643" t="str">
            <v/>
          </cell>
        </row>
        <row r="644">
          <cell r="RT644" t="str">
            <v/>
          </cell>
          <cell r="RU644" t="str">
            <v/>
          </cell>
          <cell r="RV644" t="str">
            <v/>
          </cell>
          <cell r="RW644" t="str">
            <v/>
          </cell>
          <cell r="RX644" t="str">
            <v/>
          </cell>
          <cell r="RY644" t="str">
            <v/>
          </cell>
        </row>
        <row r="645">
          <cell r="RT645" t="str">
            <v/>
          </cell>
          <cell r="RU645" t="str">
            <v/>
          </cell>
          <cell r="RV645" t="str">
            <v/>
          </cell>
          <cell r="RW645" t="str">
            <v/>
          </cell>
          <cell r="RX645" t="str">
            <v/>
          </cell>
          <cell r="RY645" t="str">
            <v/>
          </cell>
        </row>
        <row r="646">
          <cell r="RT646" t="str">
            <v/>
          </cell>
          <cell r="RU646" t="str">
            <v/>
          </cell>
          <cell r="RV646" t="str">
            <v/>
          </cell>
          <cell r="RW646" t="str">
            <v/>
          </cell>
          <cell r="RX646" t="str">
            <v/>
          </cell>
          <cell r="RY646" t="str">
            <v/>
          </cell>
        </row>
        <row r="647">
          <cell r="RT647" t="str">
            <v/>
          </cell>
          <cell r="RU647" t="str">
            <v/>
          </cell>
          <cell r="RV647" t="str">
            <v/>
          </cell>
          <cell r="RW647" t="str">
            <v/>
          </cell>
          <cell r="RX647" t="str">
            <v/>
          </cell>
          <cell r="RY647" t="str">
            <v/>
          </cell>
        </row>
        <row r="648">
          <cell r="RT648" t="str">
            <v/>
          </cell>
          <cell r="RU648" t="str">
            <v/>
          </cell>
          <cell r="RV648" t="str">
            <v/>
          </cell>
          <cell r="RW648" t="str">
            <v/>
          </cell>
          <cell r="RX648" t="str">
            <v/>
          </cell>
          <cell r="RY648" t="str">
            <v/>
          </cell>
        </row>
        <row r="649">
          <cell r="RT649" t="str">
            <v/>
          </cell>
          <cell r="RU649" t="str">
            <v/>
          </cell>
          <cell r="RV649" t="str">
            <v/>
          </cell>
          <cell r="RW649" t="str">
            <v/>
          </cell>
          <cell r="RX649" t="str">
            <v/>
          </cell>
          <cell r="RY649" t="str">
            <v/>
          </cell>
        </row>
        <row r="650">
          <cell r="RT650" t="str">
            <v/>
          </cell>
          <cell r="RU650" t="str">
            <v/>
          </cell>
          <cell r="RV650" t="str">
            <v/>
          </cell>
          <cell r="RW650" t="str">
            <v/>
          </cell>
          <cell r="RX650" t="str">
            <v/>
          </cell>
          <cell r="RY650" t="str">
            <v/>
          </cell>
        </row>
        <row r="651">
          <cell r="RT651" t="str">
            <v/>
          </cell>
          <cell r="RU651" t="str">
            <v/>
          </cell>
          <cell r="RV651" t="str">
            <v/>
          </cell>
          <cell r="RW651" t="str">
            <v/>
          </cell>
          <cell r="RX651" t="str">
            <v/>
          </cell>
          <cell r="RY651" t="str">
            <v/>
          </cell>
        </row>
        <row r="652">
          <cell r="RT652" t="str">
            <v/>
          </cell>
          <cell r="RU652" t="str">
            <v/>
          </cell>
          <cell r="RV652" t="str">
            <v/>
          </cell>
          <cell r="RW652" t="str">
            <v/>
          </cell>
          <cell r="RX652" t="str">
            <v/>
          </cell>
          <cell r="RY652" t="str">
            <v/>
          </cell>
        </row>
        <row r="653">
          <cell r="RT653" t="str">
            <v/>
          </cell>
          <cell r="RU653" t="str">
            <v/>
          </cell>
          <cell r="RV653" t="str">
            <v/>
          </cell>
          <cell r="RW653" t="str">
            <v/>
          </cell>
          <cell r="RX653" t="str">
            <v/>
          </cell>
          <cell r="RY653" t="str">
            <v/>
          </cell>
        </row>
        <row r="654">
          <cell r="RT654" t="str">
            <v/>
          </cell>
          <cell r="RU654" t="str">
            <v/>
          </cell>
          <cell r="RV654" t="str">
            <v/>
          </cell>
          <cell r="RW654" t="str">
            <v/>
          </cell>
          <cell r="RX654" t="str">
            <v/>
          </cell>
          <cell r="RY654" t="str">
            <v/>
          </cell>
        </row>
        <row r="655">
          <cell r="RT655" t="str">
            <v/>
          </cell>
          <cell r="RU655" t="str">
            <v/>
          </cell>
          <cell r="RV655" t="str">
            <v/>
          </cell>
          <cell r="RW655" t="str">
            <v/>
          </cell>
          <cell r="RX655" t="str">
            <v/>
          </cell>
          <cell r="RY655" t="str">
            <v/>
          </cell>
        </row>
        <row r="656">
          <cell r="RT656" t="str">
            <v/>
          </cell>
          <cell r="RU656" t="str">
            <v/>
          </cell>
          <cell r="RV656" t="str">
            <v/>
          </cell>
          <cell r="RW656" t="str">
            <v/>
          </cell>
          <cell r="RX656" t="str">
            <v/>
          </cell>
          <cell r="RY656" t="str">
            <v/>
          </cell>
        </row>
        <row r="657">
          <cell r="RT657" t="str">
            <v/>
          </cell>
          <cell r="RU657" t="str">
            <v/>
          </cell>
          <cell r="RV657" t="str">
            <v/>
          </cell>
          <cell r="RW657" t="str">
            <v/>
          </cell>
          <cell r="RX657" t="str">
            <v/>
          </cell>
          <cell r="RY657" t="str">
            <v/>
          </cell>
        </row>
        <row r="658">
          <cell r="RT658" t="str">
            <v/>
          </cell>
          <cell r="RU658" t="str">
            <v/>
          </cell>
          <cell r="RV658" t="str">
            <v/>
          </cell>
          <cell r="RW658" t="str">
            <v/>
          </cell>
          <cell r="RX658" t="str">
            <v/>
          </cell>
          <cell r="RY658" t="str">
            <v/>
          </cell>
        </row>
        <row r="659">
          <cell r="RT659" t="str">
            <v/>
          </cell>
          <cell r="RU659" t="str">
            <v/>
          </cell>
          <cell r="RV659" t="str">
            <v/>
          </cell>
          <cell r="RW659" t="str">
            <v/>
          </cell>
          <cell r="RX659" t="str">
            <v/>
          </cell>
          <cell r="RY659" t="str">
            <v/>
          </cell>
        </row>
        <row r="660">
          <cell r="RT660" t="str">
            <v/>
          </cell>
          <cell r="RU660" t="str">
            <v/>
          </cell>
          <cell r="RV660" t="str">
            <v/>
          </cell>
          <cell r="RW660" t="str">
            <v/>
          </cell>
          <cell r="RX660" t="str">
            <v/>
          </cell>
          <cell r="RY660" t="str">
            <v/>
          </cell>
        </row>
        <row r="661">
          <cell r="RT661" t="str">
            <v/>
          </cell>
          <cell r="RU661" t="str">
            <v/>
          </cell>
          <cell r="RV661" t="str">
            <v/>
          </cell>
          <cell r="RW661" t="str">
            <v/>
          </cell>
          <cell r="RX661" t="str">
            <v/>
          </cell>
          <cell r="RY661" t="str">
            <v/>
          </cell>
        </row>
        <row r="662">
          <cell r="RT662" t="str">
            <v/>
          </cell>
          <cell r="RU662" t="str">
            <v/>
          </cell>
          <cell r="RV662" t="str">
            <v/>
          </cell>
          <cell r="RW662" t="str">
            <v/>
          </cell>
          <cell r="RX662" t="str">
            <v/>
          </cell>
          <cell r="RY662" t="str">
            <v/>
          </cell>
        </row>
        <row r="663">
          <cell r="RT663" t="str">
            <v/>
          </cell>
          <cell r="RU663" t="str">
            <v/>
          </cell>
          <cell r="RV663" t="str">
            <v/>
          </cell>
          <cell r="RW663" t="str">
            <v/>
          </cell>
          <cell r="RX663" t="str">
            <v/>
          </cell>
          <cell r="RY663" t="str">
            <v/>
          </cell>
        </row>
        <row r="664">
          <cell r="RT664" t="str">
            <v/>
          </cell>
          <cell r="RU664" t="str">
            <v/>
          </cell>
          <cell r="RV664" t="str">
            <v/>
          </cell>
          <cell r="RW664" t="str">
            <v/>
          </cell>
          <cell r="RX664" t="str">
            <v/>
          </cell>
          <cell r="RY664" t="str">
            <v/>
          </cell>
        </row>
        <row r="665">
          <cell r="RT665" t="str">
            <v/>
          </cell>
          <cell r="RU665" t="str">
            <v/>
          </cell>
          <cell r="RV665" t="str">
            <v/>
          </cell>
          <cell r="RW665" t="str">
            <v/>
          </cell>
          <cell r="RX665" t="str">
            <v/>
          </cell>
          <cell r="RY665" t="str">
            <v/>
          </cell>
        </row>
        <row r="666">
          <cell r="RT666" t="str">
            <v/>
          </cell>
          <cell r="RU666" t="str">
            <v/>
          </cell>
          <cell r="RV666" t="str">
            <v/>
          </cell>
          <cell r="RW666" t="str">
            <v/>
          </cell>
          <cell r="RX666" t="str">
            <v/>
          </cell>
          <cell r="RY666" t="str">
            <v/>
          </cell>
        </row>
        <row r="667">
          <cell r="RT667" t="str">
            <v/>
          </cell>
          <cell r="RU667" t="str">
            <v/>
          </cell>
          <cell r="RV667" t="str">
            <v/>
          </cell>
          <cell r="RW667" t="str">
            <v/>
          </cell>
          <cell r="RX667" t="str">
            <v/>
          </cell>
          <cell r="RY667" t="str">
            <v/>
          </cell>
        </row>
        <row r="668">
          <cell r="RT668" t="str">
            <v/>
          </cell>
          <cell r="RU668" t="str">
            <v/>
          </cell>
          <cell r="RV668" t="str">
            <v/>
          </cell>
          <cell r="RW668" t="str">
            <v/>
          </cell>
          <cell r="RX668" t="str">
            <v/>
          </cell>
          <cell r="RY668" t="str">
            <v/>
          </cell>
        </row>
        <row r="669">
          <cell r="RT669" t="str">
            <v/>
          </cell>
          <cell r="RU669" t="str">
            <v/>
          </cell>
          <cell r="RV669" t="str">
            <v/>
          </cell>
          <cell r="RW669" t="str">
            <v/>
          </cell>
          <cell r="RX669" t="str">
            <v/>
          </cell>
          <cell r="RY669" t="str">
            <v/>
          </cell>
        </row>
        <row r="670">
          <cell r="RT670" t="str">
            <v/>
          </cell>
          <cell r="RU670" t="str">
            <v/>
          </cell>
          <cell r="RV670" t="str">
            <v/>
          </cell>
          <cell r="RW670" t="str">
            <v/>
          </cell>
          <cell r="RX670" t="str">
            <v/>
          </cell>
          <cell r="RY670" t="str">
            <v/>
          </cell>
        </row>
        <row r="671">
          <cell r="RT671" t="str">
            <v/>
          </cell>
          <cell r="RU671" t="str">
            <v/>
          </cell>
          <cell r="RV671" t="str">
            <v/>
          </cell>
          <cell r="RW671" t="str">
            <v/>
          </cell>
          <cell r="RX671" t="str">
            <v/>
          </cell>
          <cell r="RY671" t="str">
            <v/>
          </cell>
        </row>
        <row r="672">
          <cell r="RT672" t="str">
            <v/>
          </cell>
          <cell r="RU672" t="str">
            <v/>
          </cell>
          <cell r="RV672" t="str">
            <v/>
          </cell>
          <cell r="RW672" t="str">
            <v/>
          </cell>
          <cell r="RX672" t="str">
            <v/>
          </cell>
          <cell r="RY672" t="str">
            <v/>
          </cell>
        </row>
        <row r="673">
          <cell r="RT673" t="str">
            <v/>
          </cell>
          <cell r="RU673" t="str">
            <v/>
          </cell>
          <cell r="RV673" t="str">
            <v/>
          </cell>
          <cell r="RW673" t="str">
            <v/>
          </cell>
          <cell r="RX673" t="str">
            <v/>
          </cell>
          <cell r="RY673" t="str">
            <v/>
          </cell>
        </row>
        <row r="674">
          <cell r="RT674" t="str">
            <v/>
          </cell>
          <cell r="RU674" t="str">
            <v/>
          </cell>
          <cell r="RV674" t="str">
            <v/>
          </cell>
          <cell r="RW674" t="str">
            <v/>
          </cell>
          <cell r="RX674" t="str">
            <v/>
          </cell>
          <cell r="RY674" t="str">
            <v/>
          </cell>
        </row>
        <row r="675">
          <cell r="RT675" t="str">
            <v/>
          </cell>
          <cell r="RU675" t="str">
            <v/>
          </cell>
          <cell r="RV675" t="str">
            <v/>
          </cell>
          <cell r="RW675" t="str">
            <v/>
          </cell>
          <cell r="RX675" t="str">
            <v/>
          </cell>
          <cell r="RY675" t="str">
            <v/>
          </cell>
        </row>
        <row r="676">
          <cell r="RT676" t="str">
            <v/>
          </cell>
          <cell r="RU676" t="str">
            <v/>
          </cell>
          <cell r="RV676" t="str">
            <v/>
          </cell>
          <cell r="RW676" t="str">
            <v/>
          </cell>
          <cell r="RX676" t="str">
            <v/>
          </cell>
          <cell r="RY676" t="str">
            <v/>
          </cell>
        </row>
        <row r="677">
          <cell r="RT677" t="str">
            <v/>
          </cell>
          <cell r="RU677" t="str">
            <v/>
          </cell>
          <cell r="RV677" t="str">
            <v/>
          </cell>
          <cell r="RW677" t="str">
            <v/>
          </cell>
          <cell r="RX677" t="str">
            <v/>
          </cell>
          <cell r="RY677" t="str">
            <v/>
          </cell>
        </row>
        <row r="678">
          <cell r="RT678" t="str">
            <v/>
          </cell>
          <cell r="RU678" t="str">
            <v/>
          </cell>
          <cell r="RV678" t="str">
            <v/>
          </cell>
          <cell r="RW678" t="str">
            <v/>
          </cell>
          <cell r="RX678" t="str">
            <v/>
          </cell>
          <cell r="RY678" t="str">
            <v/>
          </cell>
        </row>
        <row r="679">
          <cell r="RT679" t="str">
            <v/>
          </cell>
          <cell r="RU679" t="str">
            <v/>
          </cell>
          <cell r="RV679" t="str">
            <v/>
          </cell>
          <cell r="RW679" t="str">
            <v/>
          </cell>
          <cell r="RX679" t="str">
            <v/>
          </cell>
          <cell r="RY679" t="str">
            <v/>
          </cell>
        </row>
        <row r="680">
          <cell r="RT680" t="str">
            <v/>
          </cell>
          <cell r="RU680" t="str">
            <v/>
          </cell>
          <cell r="RV680" t="str">
            <v/>
          </cell>
          <cell r="RW680" t="str">
            <v/>
          </cell>
          <cell r="RX680" t="str">
            <v/>
          </cell>
          <cell r="RY680" t="str">
            <v/>
          </cell>
        </row>
        <row r="681">
          <cell r="RT681" t="str">
            <v/>
          </cell>
          <cell r="RU681" t="str">
            <v/>
          </cell>
          <cell r="RV681" t="str">
            <v/>
          </cell>
          <cell r="RW681" t="str">
            <v/>
          </cell>
          <cell r="RX681" t="str">
            <v/>
          </cell>
          <cell r="RY681" t="str">
            <v/>
          </cell>
        </row>
        <row r="682">
          <cell r="RT682" t="str">
            <v/>
          </cell>
          <cell r="RU682" t="str">
            <v/>
          </cell>
          <cell r="RV682" t="str">
            <v/>
          </cell>
          <cell r="RW682" t="str">
            <v/>
          </cell>
          <cell r="RX682" t="str">
            <v/>
          </cell>
          <cell r="RY682" t="str">
            <v/>
          </cell>
        </row>
        <row r="683">
          <cell r="RT683" t="str">
            <v/>
          </cell>
          <cell r="RU683" t="str">
            <v/>
          </cell>
          <cell r="RV683" t="str">
            <v/>
          </cell>
          <cell r="RW683" t="str">
            <v/>
          </cell>
          <cell r="RX683" t="str">
            <v/>
          </cell>
          <cell r="RY683" t="str">
            <v/>
          </cell>
        </row>
        <row r="684">
          <cell r="RT684" t="str">
            <v/>
          </cell>
          <cell r="RU684" t="str">
            <v/>
          </cell>
          <cell r="RV684" t="str">
            <v/>
          </cell>
          <cell r="RW684" t="str">
            <v/>
          </cell>
          <cell r="RX684" t="str">
            <v/>
          </cell>
          <cell r="RY684" t="str">
            <v/>
          </cell>
        </row>
        <row r="685">
          <cell r="RT685" t="str">
            <v/>
          </cell>
          <cell r="RU685" t="str">
            <v/>
          </cell>
          <cell r="RV685" t="str">
            <v/>
          </cell>
          <cell r="RW685" t="str">
            <v/>
          </cell>
          <cell r="RX685" t="str">
            <v/>
          </cell>
          <cell r="RY685" t="str">
            <v/>
          </cell>
        </row>
        <row r="686">
          <cell r="RT686" t="str">
            <v/>
          </cell>
          <cell r="RU686" t="str">
            <v/>
          </cell>
          <cell r="RV686" t="str">
            <v/>
          </cell>
          <cell r="RW686" t="str">
            <v/>
          </cell>
          <cell r="RX686" t="str">
            <v/>
          </cell>
          <cell r="RY686" t="str">
            <v/>
          </cell>
        </row>
        <row r="687">
          <cell r="RT687" t="str">
            <v/>
          </cell>
          <cell r="RU687" t="str">
            <v/>
          </cell>
          <cell r="RV687" t="str">
            <v/>
          </cell>
          <cell r="RW687" t="str">
            <v/>
          </cell>
          <cell r="RX687" t="str">
            <v/>
          </cell>
          <cell r="RY687" t="str">
            <v/>
          </cell>
        </row>
        <row r="688">
          <cell r="RT688" t="str">
            <v/>
          </cell>
          <cell r="RU688" t="str">
            <v/>
          </cell>
          <cell r="RV688" t="str">
            <v/>
          </cell>
          <cell r="RW688" t="str">
            <v/>
          </cell>
          <cell r="RX688" t="str">
            <v/>
          </cell>
          <cell r="RY688" t="str">
            <v/>
          </cell>
        </row>
        <row r="689">
          <cell r="RT689" t="str">
            <v/>
          </cell>
          <cell r="RU689" t="str">
            <v/>
          </cell>
          <cell r="RV689" t="str">
            <v/>
          </cell>
          <cell r="RW689" t="str">
            <v/>
          </cell>
          <cell r="RX689" t="str">
            <v/>
          </cell>
          <cell r="RY689" t="str">
            <v/>
          </cell>
        </row>
        <row r="690">
          <cell r="RT690" t="str">
            <v/>
          </cell>
          <cell r="RU690" t="str">
            <v/>
          </cell>
          <cell r="RV690" t="str">
            <v/>
          </cell>
          <cell r="RW690" t="str">
            <v/>
          </cell>
          <cell r="RX690" t="str">
            <v/>
          </cell>
          <cell r="RY690" t="str">
            <v/>
          </cell>
        </row>
        <row r="691">
          <cell r="RT691" t="str">
            <v/>
          </cell>
          <cell r="RU691" t="str">
            <v/>
          </cell>
          <cell r="RV691" t="str">
            <v/>
          </cell>
          <cell r="RW691" t="str">
            <v/>
          </cell>
          <cell r="RX691" t="str">
            <v/>
          </cell>
          <cell r="RY691" t="str">
            <v/>
          </cell>
        </row>
        <row r="692">
          <cell r="RT692" t="str">
            <v/>
          </cell>
          <cell r="RU692" t="str">
            <v/>
          </cell>
          <cell r="RV692" t="str">
            <v/>
          </cell>
          <cell r="RW692" t="str">
            <v/>
          </cell>
          <cell r="RX692" t="str">
            <v/>
          </cell>
          <cell r="RY692" t="str">
            <v/>
          </cell>
        </row>
        <row r="693">
          <cell r="RT693" t="str">
            <v/>
          </cell>
          <cell r="RU693" t="str">
            <v/>
          </cell>
          <cell r="RV693" t="str">
            <v/>
          </cell>
          <cell r="RW693" t="str">
            <v/>
          </cell>
          <cell r="RX693" t="str">
            <v/>
          </cell>
          <cell r="RY693" t="str">
            <v/>
          </cell>
        </row>
        <row r="694">
          <cell r="RT694" t="str">
            <v/>
          </cell>
          <cell r="RU694" t="str">
            <v/>
          </cell>
          <cell r="RV694" t="str">
            <v/>
          </cell>
          <cell r="RW694" t="str">
            <v/>
          </cell>
          <cell r="RX694" t="str">
            <v/>
          </cell>
          <cell r="RY694" t="str">
            <v/>
          </cell>
        </row>
        <row r="695">
          <cell r="RT695" t="str">
            <v/>
          </cell>
          <cell r="RU695" t="str">
            <v/>
          </cell>
          <cell r="RV695" t="str">
            <v/>
          </cell>
          <cell r="RW695" t="str">
            <v/>
          </cell>
          <cell r="RX695" t="str">
            <v/>
          </cell>
          <cell r="RY695" t="str">
            <v/>
          </cell>
        </row>
        <row r="696">
          <cell r="RT696" t="str">
            <v/>
          </cell>
          <cell r="RU696" t="str">
            <v/>
          </cell>
          <cell r="RV696" t="str">
            <v/>
          </cell>
          <cell r="RW696" t="str">
            <v/>
          </cell>
          <cell r="RX696" t="str">
            <v/>
          </cell>
          <cell r="RY696" t="str">
            <v/>
          </cell>
        </row>
        <row r="697">
          <cell r="RT697" t="str">
            <v/>
          </cell>
          <cell r="RU697" t="str">
            <v/>
          </cell>
          <cell r="RV697" t="str">
            <v/>
          </cell>
          <cell r="RW697" t="str">
            <v/>
          </cell>
          <cell r="RX697" t="str">
            <v/>
          </cell>
          <cell r="RY697" t="str">
            <v/>
          </cell>
        </row>
        <row r="698">
          <cell r="RT698" t="str">
            <v/>
          </cell>
          <cell r="RU698" t="str">
            <v/>
          </cell>
          <cell r="RV698" t="str">
            <v/>
          </cell>
          <cell r="RW698" t="str">
            <v/>
          </cell>
          <cell r="RX698" t="str">
            <v/>
          </cell>
          <cell r="RY698" t="str">
            <v/>
          </cell>
        </row>
        <row r="699">
          <cell r="RT699" t="str">
            <v/>
          </cell>
          <cell r="RU699" t="str">
            <v/>
          </cell>
          <cell r="RV699" t="str">
            <v/>
          </cell>
          <cell r="RW699" t="str">
            <v/>
          </cell>
          <cell r="RX699" t="str">
            <v/>
          </cell>
          <cell r="RY699" t="str">
            <v/>
          </cell>
        </row>
        <row r="700">
          <cell r="RT700" t="str">
            <v/>
          </cell>
          <cell r="RU700" t="str">
            <v/>
          </cell>
          <cell r="RV700" t="str">
            <v/>
          </cell>
          <cell r="RW700" t="str">
            <v/>
          </cell>
          <cell r="RX700" t="str">
            <v/>
          </cell>
          <cell r="RY700" t="str">
            <v/>
          </cell>
        </row>
        <row r="701">
          <cell r="RT701" t="str">
            <v/>
          </cell>
          <cell r="RU701" t="str">
            <v/>
          </cell>
          <cell r="RV701" t="str">
            <v/>
          </cell>
          <cell r="RW701" t="str">
            <v/>
          </cell>
          <cell r="RX701" t="str">
            <v/>
          </cell>
          <cell r="RY701" t="str">
            <v/>
          </cell>
        </row>
        <row r="702">
          <cell r="RT702" t="str">
            <v/>
          </cell>
          <cell r="RU702" t="str">
            <v/>
          </cell>
          <cell r="RV702" t="str">
            <v/>
          </cell>
          <cell r="RW702" t="str">
            <v/>
          </cell>
          <cell r="RX702" t="str">
            <v/>
          </cell>
          <cell r="RY702" t="str">
            <v/>
          </cell>
        </row>
        <row r="703">
          <cell r="RT703" t="str">
            <v/>
          </cell>
          <cell r="RU703" t="str">
            <v/>
          </cell>
          <cell r="RV703" t="str">
            <v/>
          </cell>
          <cell r="RW703" t="str">
            <v/>
          </cell>
          <cell r="RX703" t="str">
            <v/>
          </cell>
          <cell r="RY703" t="str">
            <v/>
          </cell>
        </row>
        <row r="704">
          <cell r="RT704" t="str">
            <v/>
          </cell>
          <cell r="RU704" t="str">
            <v/>
          </cell>
          <cell r="RV704" t="str">
            <v/>
          </cell>
          <cell r="RW704" t="str">
            <v/>
          </cell>
          <cell r="RX704" t="str">
            <v/>
          </cell>
          <cell r="RY704" t="str">
            <v/>
          </cell>
        </row>
        <row r="705">
          <cell r="RT705" t="str">
            <v/>
          </cell>
          <cell r="RU705" t="str">
            <v/>
          </cell>
          <cell r="RV705" t="str">
            <v/>
          </cell>
          <cell r="RW705" t="str">
            <v/>
          </cell>
          <cell r="RX705" t="str">
            <v/>
          </cell>
          <cell r="RY705" t="str">
            <v/>
          </cell>
        </row>
        <row r="706">
          <cell r="RT706" t="str">
            <v/>
          </cell>
          <cell r="RU706" t="str">
            <v/>
          </cell>
          <cell r="RV706" t="str">
            <v/>
          </cell>
          <cell r="RW706" t="str">
            <v/>
          </cell>
          <cell r="RX706" t="str">
            <v/>
          </cell>
          <cell r="RY706" t="str">
            <v/>
          </cell>
        </row>
        <row r="707">
          <cell r="RT707" t="str">
            <v/>
          </cell>
          <cell r="RU707" t="str">
            <v/>
          </cell>
          <cell r="RV707" t="str">
            <v/>
          </cell>
          <cell r="RW707" t="str">
            <v/>
          </cell>
          <cell r="RX707" t="str">
            <v/>
          </cell>
          <cell r="RY707" t="str">
            <v/>
          </cell>
        </row>
        <row r="708">
          <cell r="RT708" t="str">
            <v/>
          </cell>
          <cell r="RU708" t="str">
            <v/>
          </cell>
          <cell r="RV708" t="str">
            <v/>
          </cell>
          <cell r="RW708" t="str">
            <v/>
          </cell>
          <cell r="RX708" t="str">
            <v/>
          </cell>
          <cell r="RY708" t="str">
            <v/>
          </cell>
        </row>
        <row r="709">
          <cell r="RT709" t="str">
            <v/>
          </cell>
          <cell r="RU709" t="str">
            <v/>
          </cell>
          <cell r="RV709" t="str">
            <v/>
          </cell>
          <cell r="RW709" t="str">
            <v/>
          </cell>
          <cell r="RX709" t="str">
            <v/>
          </cell>
          <cell r="RY709" t="str">
            <v/>
          </cell>
        </row>
        <row r="710">
          <cell r="RT710" t="str">
            <v/>
          </cell>
          <cell r="RU710" t="str">
            <v/>
          </cell>
          <cell r="RV710" t="str">
            <v/>
          </cell>
          <cell r="RW710" t="str">
            <v/>
          </cell>
          <cell r="RX710" t="str">
            <v/>
          </cell>
          <cell r="RY710" t="str">
            <v/>
          </cell>
        </row>
        <row r="711">
          <cell r="RT711" t="str">
            <v/>
          </cell>
          <cell r="RU711" t="str">
            <v/>
          </cell>
          <cell r="RV711" t="str">
            <v/>
          </cell>
          <cell r="RW711" t="str">
            <v/>
          </cell>
          <cell r="RX711" t="str">
            <v/>
          </cell>
          <cell r="RY711" t="str">
            <v/>
          </cell>
        </row>
        <row r="712">
          <cell r="RT712" t="str">
            <v/>
          </cell>
          <cell r="RU712" t="str">
            <v/>
          </cell>
          <cell r="RV712" t="str">
            <v/>
          </cell>
          <cell r="RW712" t="str">
            <v/>
          </cell>
          <cell r="RX712" t="str">
            <v/>
          </cell>
          <cell r="RY712" t="str">
            <v/>
          </cell>
        </row>
        <row r="713">
          <cell r="RT713" t="str">
            <v/>
          </cell>
          <cell r="RU713" t="str">
            <v/>
          </cell>
          <cell r="RV713" t="str">
            <v/>
          </cell>
          <cell r="RW713" t="str">
            <v/>
          </cell>
          <cell r="RX713" t="str">
            <v/>
          </cell>
          <cell r="RY713" t="str">
            <v/>
          </cell>
        </row>
        <row r="714">
          <cell r="RT714" t="str">
            <v/>
          </cell>
          <cell r="RU714" t="str">
            <v/>
          </cell>
          <cell r="RV714" t="str">
            <v/>
          </cell>
          <cell r="RW714" t="str">
            <v/>
          </cell>
          <cell r="RX714" t="str">
            <v/>
          </cell>
          <cell r="RY714" t="str">
            <v/>
          </cell>
        </row>
        <row r="715">
          <cell r="RT715" t="str">
            <v/>
          </cell>
          <cell r="RU715" t="str">
            <v/>
          </cell>
          <cell r="RV715" t="str">
            <v/>
          </cell>
          <cell r="RW715" t="str">
            <v/>
          </cell>
          <cell r="RX715" t="str">
            <v/>
          </cell>
          <cell r="RY715" t="str">
            <v/>
          </cell>
        </row>
        <row r="716">
          <cell r="RT716" t="str">
            <v/>
          </cell>
          <cell r="RU716" t="str">
            <v/>
          </cell>
          <cell r="RV716" t="str">
            <v/>
          </cell>
          <cell r="RW716" t="str">
            <v/>
          </cell>
          <cell r="RX716" t="str">
            <v/>
          </cell>
          <cell r="RY716" t="str">
            <v/>
          </cell>
        </row>
        <row r="717">
          <cell r="RT717" t="str">
            <v/>
          </cell>
          <cell r="RU717" t="str">
            <v/>
          </cell>
          <cell r="RV717" t="str">
            <v/>
          </cell>
          <cell r="RW717" t="str">
            <v/>
          </cell>
          <cell r="RX717" t="str">
            <v/>
          </cell>
          <cell r="RY717" t="str">
            <v/>
          </cell>
        </row>
        <row r="718">
          <cell r="RT718" t="str">
            <v/>
          </cell>
          <cell r="RU718" t="str">
            <v/>
          </cell>
          <cell r="RV718" t="str">
            <v/>
          </cell>
          <cell r="RW718" t="str">
            <v/>
          </cell>
          <cell r="RX718" t="str">
            <v/>
          </cell>
          <cell r="RY718" t="str">
            <v/>
          </cell>
        </row>
        <row r="719">
          <cell r="RT719" t="str">
            <v/>
          </cell>
          <cell r="RU719" t="str">
            <v/>
          </cell>
          <cell r="RV719" t="str">
            <v/>
          </cell>
          <cell r="RW719" t="str">
            <v/>
          </cell>
          <cell r="RX719" t="str">
            <v/>
          </cell>
          <cell r="RY719" t="str">
            <v/>
          </cell>
        </row>
        <row r="720">
          <cell r="RT720" t="str">
            <v/>
          </cell>
          <cell r="RU720" t="str">
            <v/>
          </cell>
          <cell r="RV720" t="str">
            <v/>
          </cell>
          <cell r="RW720" t="str">
            <v/>
          </cell>
          <cell r="RX720" t="str">
            <v/>
          </cell>
          <cell r="RY720" t="str">
            <v/>
          </cell>
        </row>
        <row r="721">
          <cell r="RT721" t="str">
            <v/>
          </cell>
          <cell r="RU721" t="str">
            <v/>
          </cell>
          <cell r="RV721" t="str">
            <v/>
          </cell>
          <cell r="RW721" t="str">
            <v/>
          </cell>
          <cell r="RX721" t="str">
            <v/>
          </cell>
          <cell r="RY721" t="str">
            <v/>
          </cell>
        </row>
        <row r="722">
          <cell r="RT722" t="str">
            <v/>
          </cell>
          <cell r="RU722" t="str">
            <v/>
          </cell>
          <cell r="RV722" t="str">
            <v/>
          </cell>
          <cell r="RW722" t="str">
            <v/>
          </cell>
          <cell r="RX722" t="str">
            <v/>
          </cell>
          <cell r="RY722" t="str">
            <v/>
          </cell>
        </row>
        <row r="723">
          <cell r="RT723" t="str">
            <v/>
          </cell>
          <cell r="RU723" t="str">
            <v/>
          </cell>
          <cell r="RV723" t="str">
            <v/>
          </cell>
          <cell r="RW723" t="str">
            <v/>
          </cell>
          <cell r="RX723" t="str">
            <v/>
          </cell>
          <cell r="RY723" t="str">
            <v/>
          </cell>
        </row>
        <row r="724">
          <cell r="RT724" t="str">
            <v/>
          </cell>
          <cell r="RU724" t="str">
            <v/>
          </cell>
          <cell r="RV724" t="str">
            <v/>
          </cell>
          <cell r="RW724" t="str">
            <v/>
          </cell>
          <cell r="RX724" t="str">
            <v/>
          </cell>
          <cell r="RY724" t="str">
            <v/>
          </cell>
        </row>
        <row r="725">
          <cell r="RT725" t="str">
            <v/>
          </cell>
          <cell r="RU725" t="str">
            <v/>
          </cell>
          <cell r="RV725" t="str">
            <v/>
          </cell>
          <cell r="RW725" t="str">
            <v/>
          </cell>
          <cell r="RX725" t="str">
            <v/>
          </cell>
          <cell r="RY725" t="str">
            <v/>
          </cell>
        </row>
        <row r="726">
          <cell r="RT726" t="str">
            <v/>
          </cell>
          <cell r="RU726" t="str">
            <v/>
          </cell>
          <cell r="RV726" t="str">
            <v/>
          </cell>
          <cell r="RW726" t="str">
            <v/>
          </cell>
          <cell r="RX726" t="str">
            <v/>
          </cell>
          <cell r="RY726" t="str">
            <v/>
          </cell>
        </row>
        <row r="727">
          <cell r="RT727" t="str">
            <v/>
          </cell>
          <cell r="RU727" t="str">
            <v/>
          </cell>
          <cell r="RV727" t="str">
            <v/>
          </cell>
          <cell r="RW727" t="str">
            <v/>
          </cell>
          <cell r="RX727" t="str">
            <v/>
          </cell>
          <cell r="RY727" t="str">
            <v/>
          </cell>
        </row>
        <row r="728">
          <cell r="RT728" t="str">
            <v/>
          </cell>
          <cell r="RU728" t="str">
            <v/>
          </cell>
          <cell r="RV728" t="str">
            <v/>
          </cell>
          <cell r="RW728" t="str">
            <v/>
          </cell>
          <cell r="RX728" t="str">
            <v/>
          </cell>
          <cell r="RY728" t="str">
            <v/>
          </cell>
        </row>
        <row r="729">
          <cell r="RT729" t="str">
            <v/>
          </cell>
          <cell r="RU729" t="str">
            <v/>
          </cell>
          <cell r="RV729" t="str">
            <v/>
          </cell>
          <cell r="RW729" t="str">
            <v/>
          </cell>
          <cell r="RX729" t="str">
            <v/>
          </cell>
          <cell r="RY729" t="str">
            <v/>
          </cell>
        </row>
        <row r="730">
          <cell r="RT730" t="str">
            <v/>
          </cell>
          <cell r="RU730" t="str">
            <v/>
          </cell>
          <cell r="RV730" t="str">
            <v/>
          </cell>
          <cell r="RW730" t="str">
            <v/>
          </cell>
          <cell r="RX730" t="str">
            <v/>
          </cell>
          <cell r="RY730" t="str">
            <v/>
          </cell>
        </row>
        <row r="731">
          <cell r="RT731" t="str">
            <v/>
          </cell>
          <cell r="RU731" t="str">
            <v/>
          </cell>
          <cell r="RV731" t="str">
            <v/>
          </cell>
          <cell r="RW731" t="str">
            <v/>
          </cell>
          <cell r="RX731" t="str">
            <v/>
          </cell>
          <cell r="RY731" t="str">
            <v/>
          </cell>
        </row>
        <row r="732">
          <cell r="RT732" t="str">
            <v/>
          </cell>
          <cell r="RU732" t="str">
            <v/>
          </cell>
          <cell r="RV732" t="str">
            <v/>
          </cell>
          <cell r="RW732" t="str">
            <v/>
          </cell>
          <cell r="RX732" t="str">
            <v/>
          </cell>
          <cell r="RY732" t="str">
            <v/>
          </cell>
        </row>
        <row r="733">
          <cell r="RT733" t="str">
            <v/>
          </cell>
          <cell r="RU733" t="str">
            <v/>
          </cell>
          <cell r="RV733" t="str">
            <v/>
          </cell>
          <cell r="RW733" t="str">
            <v/>
          </cell>
          <cell r="RX733" t="str">
            <v/>
          </cell>
          <cell r="RY733" t="str">
            <v/>
          </cell>
        </row>
        <row r="734">
          <cell r="RT734" t="str">
            <v/>
          </cell>
          <cell r="RU734" t="str">
            <v/>
          </cell>
          <cell r="RV734" t="str">
            <v/>
          </cell>
          <cell r="RW734" t="str">
            <v/>
          </cell>
          <cell r="RX734" t="str">
            <v/>
          </cell>
          <cell r="RY734" t="str">
            <v/>
          </cell>
        </row>
        <row r="735">
          <cell r="RT735" t="str">
            <v/>
          </cell>
          <cell r="RU735" t="str">
            <v/>
          </cell>
          <cell r="RV735" t="str">
            <v/>
          </cell>
          <cell r="RW735" t="str">
            <v/>
          </cell>
          <cell r="RX735" t="str">
            <v/>
          </cell>
          <cell r="RY735" t="str">
            <v/>
          </cell>
        </row>
        <row r="736">
          <cell r="RT736" t="str">
            <v/>
          </cell>
          <cell r="RU736" t="str">
            <v/>
          </cell>
          <cell r="RV736" t="str">
            <v/>
          </cell>
          <cell r="RW736" t="str">
            <v/>
          </cell>
          <cell r="RX736" t="str">
            <v/>
          </cell>
          <cell r="RY736" t="str">
            <v/>
          </cell>
        </row>
        <row r="737">
          <cell r="RT737" t="str">
            <v/>
          </cell>
          <cell r="RU737" t="str">
            <v/>
          </cell>
          <cell r="RV737" t="str">
            <v/>
          </cell>
          <cell r="RW737" t="str">
            <v/>
          </cell>
          <cell r="RX737" t="str">
            <v/>
          </cell>
          <cell r="RY737" t="str">
            <v/>
          </cell>
        </row>
        <row r="738">
          <cell r="RT738" t="str">
            <v/>
          </cell>
          <cell r="RU738" t="str">
            <v/>
          </cell>
          <cell r="RV738" t="str">
            <v/>
          </cell>
          <cell r="RW738" t="str">
            <v/>
          </cell>
          <cell r="RX738" t="str">
            <v/>
          </cell>
          <cell r="RY738" t="str">
            <v/>
          </cell>
        </row>
        <row r="739">
          <cell r="RT739" t="str">
            <v/>
          </cell>
          <cell r="RU739" t="str">
            <v/>
          </cell>
          <cell r="RV739" t="str">
            <v/>
          </cell>
          <cell r="RW739" t="str">
            <v/>
          </cell>
          <cell r="RX739" t="str">
            <v/>
          </cell>
          <cell r="RY739" t="str">
            <v/>
          </cell>
        </row>
        <row r="740">
          <cell r="RT740" t="str">
            <v/>
          </cell>
          <cell r="RU740" t="str">
            <v/>
          </cell>
          <cell r="RV740" t="str">
            <v/>
          </cell>
          <cell r="RW740" t="str">
            <v/>
          </cell>
          <cell r="RX740" t="str">
            <v/>
          </cell>
          <cell r="RY740" t="str">
            <v/>
          </cell>
        </row>
        <row r="741">
          <cell r="RT741" t="str">
            <v/>
          </cell>
          <cell r="RU741" t="str">
            <v/>
          </cell>
          <cell r="RV741" t="str">
            <v/>
          </cell>
          <cell r="RW741" t="str">
            <v/>
          </cell>
          <cell r="RX741" t="str">
            <v/>
          </cell>
          <cell r="RY741" t="str">
            <v/>
          </cell>
        </row>
        <row r="742">
          <cell r="RT742" t="str">
            <v/>
          </cell>
          <cell r="RU742" t="str">
            <v/>
          </cell>
          <cell r="RV742" t="str">
            <v/>
          </cell>
          <cell r="RW742" t="str">
            <v/>
          </cell>
          <cell r="RX742" t="str">
            <v/>
          </cell>
          <cell r="RY742" t="str">
            <v/>
          </cell>
        </row>
        <row r="743">
          <cell r="RT743" t="str">
            <v/>
          </cell>
          <cell r="RU743" t="str">
            <v/>
          </cell>
          <cell r="RV743" t="str">
            <v/>
          </cell>
          <cell r="RW743" t="str">
            <v/>
          </cell>
          <cell r="RX743" t="str">
            <v/>
          </cell>
          <cell r="RY743" t="str">
            <v/>
          </cell>
        </row>
        <row r="744">
          <cell r="RT744" t="str">
            <v/>
          </cell>
          <cell r="RU744" t="str">
            <v/>
          </cell>
          <cell r="RV744" t="str">
            <v/>
          </cell>
          <cell r="RW744" t="str">
            <v/>
          </cell>
          <cell r="RX744" t="str">
            <v/>
          </cell>
          <cell r="RY744" t="str">
            <v/>
          </cell>
        </row>
        <row r="745">
          <cell r="RT745" t="str">
            <v/>
          </cell>
          <cell r="RU745" t="str">
            <v/>
          </cell>
          <cell r="RV745" t="str">
            <v/>
          </cell>
          <cell r="RW745" t="str">
            <v/>
          </cell>
          <cell r="RX745" t="str">
            <v/>
          </cell>
          <cell r="RY745" t="str">
            <v/>
          </cell>
        </row>
        <row r="746">
          <cell r="RT746" t="str">
            <v/>
          </cell>
          <cell r="RU746" t="str">
            <v/>
          </cell>
          <cell r="RV746" t="str">
            <v/>
          </cell>
          <cell r="RW746" t="str">
            <v/>
          </cell>
          <cell r="RX746" t="str">
            <v/>
          </cell>
          <cell r="RY746" t="str">
            <v/>
          </cell>
        </row>
        <row r="747">
          <cell r="RT747" t="str">
            <v/>
          </cell>
          <cell r="RU747" t="str">
            <v/>
          </cell>
          <cell r="RV747" t="str">
            <v/>
          </cell>
          <cell r="RW747" t="str">
            <v/>
          </cell>
          <cell r="RX747" t="str">
            <v/>
          </cell>
          <cell r="RY747" t="str">
            <v/>
          </cell>
        </row>
        <row r="748">
          <cell r="RT748" t="str">
            <v/>
          </cell>
          <cell r="RU748" t="str">
            <v/>
          </cell>
          <cell r="RV748" t="str">
            <v/>
          </cell>
          <cell r="RW748" t="str">
            <v/>
          </cell>
          <cell r="RX748" t="str">
            <v/>
          </cell>
          <cell r="RY748" t="str">
            <v/>
          </cell>
        </row>
        <row r="749">
          <cell r="RT749" t="str">
            <v/>
          </cell>
          <cell r="RU749" t="str">
            <v/>
          </cell>
          <cell r="RV749" t="str">
            <v/>
          </cell>
          <cell r="RW749" t="str">
            <v/>
          </cell>
          <cell r="RX749" t="str">
            <v/>
          </cell>
          <cell r="RY749" t="str">
            <v/>
          </cell>
        </row>
        <row r="750">
          <cell r="RT750" t="str">
            <v/>
          </cell>
          <cell r="RU750" t="str">
            <v/>
          </cell>
          <cell r="RV750" t="str">
            <v/>
          </cell>
          <cell r="RW750" t="str">
            <v/>
          </cell>
          <cell r="RX750" t="str">
            <v/>
          </cell>
          <cell r="RY750" t="str">
            <v/>
          </cell>
        </row>
        <row r="751">
          <cell r="RT751" t="str">
            <v/>
          </cell>
          <cell r="RU751" t="str">
            <v/>
          </cell>
          <cell r="RV751" t="str">
            <v/>
          </cell>
          <cell r="RW751" t="str">
            <v/>
          </cell>
          <cell r="RX751" t="str">
            <v/>
          </cell>
          <cell r="RY751" t="str">
            <v/>
          </cell>
        </row>
        <row r="752">
          <cell r="RT752" t="str">
            <v/>
          </cell>
          <cell r="RU752" t="str">
            <v/>
          </cell>
          <cell r="RV752" t="str">
            <v/>
          </cell>
          <cell r="RW752" t="str">
            <v/>
          </cell>
          <cell r="RX752" t="str">
            <v/>
          </cell>
          <cell r="RY752" t="str">
            <v/>
          </cell>
        </row>
        <row r="753">
          <cell r="RT753" t="str">
            <v/>
          </cell>
          <cell r="RU753" t="str">
            <v/>
          </cell>
          <cell r="RV753" t="str">
            <v/>
          </cell>
          <cell r="RW753" t="str">
            <v/>
          </cell>
          <cell r="RX753" t="str">
            <v/>
          </cell>
          <cell r="RY753" t="str">
            <v/>
          </cell>
        </row>
        <row r="754">
          <cell r="RT754" t="str">
            <v/>
          </cell>
          <cell r="RU754" t="str">
            <v/>
          </cell>
          <cell r="RV754" t="str">
            <v/>
          </cell>
          <cell r="RW754" t="str">
            <v/>
          </cell>
          <cell r="RX754" t="str">
            <v/>
          </cell>
          <cell r="RY754" t="str">
            <v/>
          </cell>
        </row>
        <row r="755">
          <cell r="RT755" t="str">
            <v/>
          </cell>
          <cell r="RU755" t="str">
            <v/>
          </cell>
          <cell r="RV755" t="str">
            <v/>
          </cell>
          <cell r="RW755" t="str">
            <v/>
          </cell>
          <cell r="RX755" t="str">
            <v/>
          </cell>
          <cell r="RY755" t="str">
            <v/>
          </cell>
        </row>
        <row r="756">
          <cell r="RT756" t="str">
            <v/>
          </cell>
          <cell r="RU756" t="str">
            <v/>
          </cell>
          <cell r="RV756" t="str">
            <v/>
          </cell>
          <cell r="RW756" t="str">
            <v/>
          </cell>
          <cell r="RX756" t="str">
            <v/>
          </cell>
          <cell r="RY756" t="str">
            <v/>
          </cell>
        </row>
        <row r="757">
          <cell r="RT757" t="str">
            <v/>
          </cell>
          <cell r="RU757" t="str">
            <v/>
          </cell>
          <cell r="RV757" t="str">
            <v/>
          </cell>
          <cell r="RW757" t="str">
            <v/>
          </cell>
          <cell r="RX757" t="str">
            <v/>
          </cell>
          <cell r="RY757" t="str">
            <v/>
          </cell>
        </row>
        <row r="758">
          <cell r="RT758" t="str">
            <v/>
          </cell>
          <cell r="RU758" t="str">
            <v/>
          </cell>
          <cell r="RV758" t="str">
            <v/>
          </cell>
          <cell r="RW758" t="str">
            <v/>
          </cell>
          <cell r="RX758" t="str">
            <v/>
          </cell>
          <cell r="RY758" t="str">
            <v/>
          </cell>
        </row>
        <row r="759">
          <cell r="RT759" t="str">
            <v/>
          </cell>
          <cell r="RU759" t="str">
            <v/>
          </cell>
          <cell r="RV759" t="str">
            <v/>
          </cell>
          <cell r="RW759" t="str">
            <v/>
          </cell>
          <cell r="RX759" t="str">
            <v/>
          </cell>
          <cell r="RY759" t="str">
            <v/>
          </cell>
        </row>
        <row r="760">
          <cell r="RT760" t="str">
            <v/>
          </cell>
          <cell r="RU760" t="str">
            <v/>
          </cell>
          <cell r="RV760" t="str">
            <v/>
          </cell>
          <cell r="RW760" t="str">
            <v/>
          </cell>
          <cell r="RX760" t="str">
            <v/>
          </cell>
          <cell r="RY760" t="str">
            <v/>
          </cell>
        </row>
        <row r="761">
          <cell r="RT761" t="str">
            <v/>
          </cell>
          <cell r="RU761" t="str">
            <v/>
          </cell>
          <cell r="RV761" t="str">
            <v/>
          </cell>
          <cell r="RW761" t="str">
            <v/>
          </cell>
          <cell r="RX761" t="str">
            <v/>
          </cell>
          <cell r="RY761" t="str">
            <v/>
          </cell>
        </row>
        <row r="762">
          <cell r="RT762" t="str">
            <v/>
          </cell>
          <cell r="RU762" t="str">
            <v/>
          </cell>
          <cell r="RV762" t="str">
            <v/>
          </cell>
          <cell r="RW762" t="str">
            <v/>
          </cell>
          <cell r="RX762" t="str">
            <v/>
          </cell>
          <cell r="RY762" t="str">
            <v/>
          </cell>
        </row>
        <row r="763">
          <cell r="RT763" t="str">
            <v/>
          </cell>
          <cell r="RU763" t="str">
            <v/>
          </cell>
          <cell r="RV763" t="str">
            <v/>
          </cell>
          <cell r="RW763" t="str">
            <v/>
          </cell>
          <cell r="RX763" t="str">
            <v/>
          </cell>
          <cell r="RY763" t="str">
            <v/>
          </cell>
        </row>
        <row r="764">
          <cell r="RT764" t="str">
            <v/>
          </cell>
          <cell r="RU764" t="str">
            <v/>
          </cell>
          <cell r="RV764" t="str">
            <v/>
          </cell>
          <cell r="RW764" t="str">
            <v/>
          </cell>
          <cell r="RX764" t="str">
            <v/>
          </cell>
          <cell r="RY764" t="str">
            <v/>
          </cell>
        </row>
        <row r="765">
          <cell r="RT765" t="str">
            <v/>
          </cell>
          <cell r="RU765" t="str">
            <v/>
          </cell>
          <cell r="RV765" t="str">
            <v/>
          </cell>
          <cell r="RW765" t="str">
            <v/>
          </cell>
          <cell r="RX765" t="str">
            <v/>
          </cell>
          <cell r="RY765" t="str">
            <v/>
          </cell>
        </row>
        <row r="766">
          <cell r="RT766" t="str">
            <v/>
          </cell>
          <cell r="RU766" t="str">
            <v/>
          </cell>
          <cell r="RV766" t="str">
            <v/>
          </cell>
          <cell r="RW766" t="str">
            <v/>
          </cell>
          <cell r="RX766" t="str">
            <v/>
          </cell>
          <cell r="RY766" t="str">
            <v/>
          </cell>
        </row>
        <row r="767">
          <cell r="RT767" t="str">
            <v/>
          </cell>
          <cell r="RU767" t="str">
            <v/>
          </cell>
          <cell r="RV767" t="str">
            <v/>
          </cell>
          <cell r="RW767" t="str">
            <v/>
          </cell>
          <cell r="RX767" t="str">
            <v/>
          </cell>
          <cell r="RY767" t="str">
            <v/>
          </cell>
        </row>
        <row r="768">
          <cell r="RT768" t="str">
            <v/>
          </cell>
          <cell r="RU768" t="str">
            <v/>
          </cell>
          <cell r="RV768" t="str">
            <v/>
          </cell>
          <cell r="RW768" t="str">
            <v/>
          </cell>
          <cell r="RX768" t="str">
            <v/>
          </cell>
          <cell r="RY768" t="str">
            <v/>
          </cell>
        </row>
        <row r="769">
          <cell r="RT769" t="str">
            <v/>
          </cell>
          <cell r="RU769" t="str">
            <v/>
          </cell>
          <cell r="RV769" t="str">
            <v/>
          </cell>
          <cell r="RW769" t="str">
            <v/>
          </cell>
          <cell r="RX769" t="str">
            <v/>
          </cell>
          <cell r="RY769" t="str">
            <v/>
          </cell>
        </row>
        <row r="770">
          <cell r="RT770" t="str">
            <v/>
          </cell>
          <cell r="RU770" t="str">
            <v/>
          </cell>
          <cell r="RV770" t="str">
            <v/>
          </cell>
          <cell r="RW770" t="str">
            <v/>
          </cell>
          <cell r="RX770" t="str">
            <v/>
          </cell>
          <cell r="RY770" t="str">
            <v/>
          </cell>
        </row>
        <row r="771">
          <cell r="RT771" t="str">
            <v/>
          </cell>
          <cell r="RU771" t="str">
            <v/>
          </cell>
          <cell r="RV771" t="str">
            <v/>
          </cell>
          <cell r="RW771" t="str">
            <v/>
          </cell>
          <cell r="RX771" t="str">
            <v/>
          </cell>
          <cell r="RY771" t="str">
            <v/>
          </cell>
        </row>
        <row r="772">
          <cell r="RT772" t="str">
            <v/>
          </cell>
          <cell r="RU772" t="str">
            <v/>
          </cell>
          <cell r="RV772" t="str">
            <v/>
          </cell>
          <cell r="RW772" t="str">
            <v/>
          </cell>
          <cell r="RX772" t="str">
            <v/>
          </cell>
          <cell r="RY772" t="str">
            <v/>
          </cell>
        </row>
        <row r="773">
          <cell r="RT773" t="str">
            <v/>
          </cell>
          <cell r="RU773" t="str">
            <v/>
          </cell>
          <cell r="RV773" t="str">
            <v/>
          </cell>
          <cell r="RW773" t="str">
            <v/>
          </cell>
          <cell r="RX773" t="str">
            <v/>
          </cell>
          <cell r="RY773" t="str">
            <v/>
          </cell>
        </row>
        <row r="774">
          <cell r="RT774" t="str">
            <v/>
          </cell>
          <cell r="RU774" t="str">
            <v/>
          </cell>
          <cell r="RV774" t="str">
            <v/>
          </cell>
          <cell r="RW774" t="str">
            <v/>
          </cell>
          <cell r="RX774" t="str">
            <v/>
          </cell>
          <cell r="RY774" t="str">
            <v/>
          </cell>
        </row>
        <row r="775">
          <cell r="RT775" t="str">
            <v/>
          </cell>
          <cell r="RU775" t="str">
            <v/>
          </cell>
          <cell r="RV775" t="str">
            <v/>
          </cell>
          <cell r="RW775" t="str">
            <v/>
          </cell>
          <cell r="RX775" t="str">
            <v/>
          </cell>
          <cell r="RY775" t="str">
            <v/>
          </cell>
        </row>
        <row r="776">
          <cell r="RT776" t="str">
            <v/>
          </cell>
          <cell r="RU776" t="str">
            <v/>
          </cell>
          <cell r="RV776" t="str">
            <v/>
          </cell>
          <cell r="RW776" t="str">
            <v/>
          </cell>
          <cell r="RX776" t="str">
            <v/>
          </cell>
          <cell r="RY776" t="str">
            <v/>
          </cell>
        </row>
        <row r="777">
          <cell r="RT777" t="str">
            <v/>
          </cell>
          <cell r="RU777" t="str">
            <v/>
          </cell>
          <cell r="RV777" t="str">
            <v/>
          </cell>
          <cell r="RW777" t="str">
            <v/>
          </cell>
          <cell r="RX777" t="str">
            <v/>
          </cell>
          <cell r="RY777" t="str">
            <v/>
          </cell>
        </row>
        <row r="778">
          <cell r="RT778" t="str">
            <v/>
          </cell>
          <cell r="RU778" t="str">
            <v/>
          </cell>
          <cell r="RV778" t="str">
            <v/>
          </cell>
          <cell r="RW778" t="str">
            <v/>
          </cell>
          <cell r="RX778" t="str">
            <v/>
          </cell>
          <cell r="RY778" t="str">
            <v/>
          </cell>
        </row>
        <row r="779">
          <cell r="RT779" t="str">
            <v/>
          </cell>
          <cell r="RU779" t="str">
            <v/>
          </cell>
          <cell r="RV779" t="str">
            <v/>
          </cell>
          <cell r="RW779" t="str">
            <v/>
          </cell>
          <cell r="RX779" t="str">
            <v/>
          </cell>
          <cell r="RY779" t="str">
            <v/>
          </cell>
        </row>
        <row r="780">
          <cell r="RT780" t="str">
            <v/>
          </cell>
          <cell r="RU780" t="str">
            <v/>
          </cell>
          <cell r="RV780" t="str">
            <v/>
          </cell>
          <cell r="RW780" t="str">
            <v/>
          </cell>
          <cell r="RX780" t="str">
            <v/>
          </cell>
          <cell r="RY780" t="str">
            <v/>
          </cell>
        </row>
        <row r="781">
          <cell r="RT781" t="str">
            <v/>
          </cell>
          <cell r="RU781" t="str">
            <v/>
          </cell>
          <cell r="RV781" t="str">
            <v/>
          </cell>
          <cell r="RW781" t="str">
            <v/>
          </cell>
          <cell r="RX781" t="str">
            <v/>
          </cell>
          <cell r="RY781" t="str">
            <v/>
          </cell>
        </row>
        <row r="782">
          <cell r="RT782" t="str">
            <v/>
          </cell>
          <cell r="RU782" t="str">
            <v/>
          </cell>
          <cell r="RV782" t="str">
            <v/>
          </cell>
          <cell r="RW782" t="str">
            <v/>
          </cell>
          <cell r="RX782" t="str">
            <v/>
          </cell>
          <cell r="RY782" t="str">
            <v/>
          </cell>
        </row>
        <row r="783">
          <cell r="RT783" t="str">
            <v/>
          </cell>
          <cell r="RU783" t="str">
            <v/>
          </cell>
          <cell r="RV783" t="str">
            <v/>
          </cell>
          <cell r="RW783" t="str">
            <v/>
          </cell>
          <cell r="RX783" t="str">
            <v/>
          </cell>
          <cell r="RY783" t="str">
            <v/>
          </cell>
        </row>
        <row r="784">
          <cell r="RT784" t="str">
            <v/>
          </cell>
          <cell r="RU784" t="str">
            <v/>
          </cell>
          <cell r="RV784" t="str">
            <v/>
          </cell>
          <cell r="RW784" t="str">
            <v/>
          </cell>
          <cell r="RX784" t="str">
            <v/>
          </cell>
          <cell r="RY784" t="str">
            <v/>
          </cell>
        </row>
        <row r="785">
          <cell r="RT785" t="str">
            <v/>
          </cell>
          <cell r="RU785" t="str">
            <v/>
          </cell>
          <cell r="RV785" t="str">
            <v/>
          </cell>
          <cell r="RW785" t="str">
            <v/>
          </cell>
          <cell r="RX785" t="str">
            <v/>
          </cell>
          <cell r="RY785" t="str">
            <v/>
          </cell>
        </row>
        <row r="786">
          <cell r="RT786" t="str">
            <v/>
          </cell>
          <cell r="RU786" t="str">
            <v/>
          </cell>
          <cell r="RV786" t="str">
            <v/>
          </cell>
          <cell r="RW786" t="str">
            <v/>
          </cell>
          <cell r="RX786" t="str">
            <v/>
          </cell>
          <cell r="RY786" t="str">
            <v/>
          </cell>
        </row>
        <row r="787">
          <cell r="RT787" t="str">
            <v/>
          </cell>
          <cell r="RU787" t="str">
            <v/>
          </cell>
          <cell r="RV787" t="str">
            <v/>
          </cell>
          <cell r="RW787" t="str">
            <v/>
          </cell>
          <cell r="RX787" t="str">
            <v/>
          </cell>
          <cell r="RY787" t="str">
            <v/>
          </cell>
        </row>
        <row r="788">
          <cell r="RT788" t="str">
            <v/>
          </cell>
          <cell r="RU788" t="str">
            <v/>
          </cell>
          <cell r="RV788" t="str">
            <v/>
          </cell>
          <cell r="RW788" t="str">
            <v/>
          </cell>
          <cell r="RX788" t="str">
            <v/>
          </cell>
          <cell r="RY788" t="str">
            <v/>
          </cell>
        </row>
        <row r="789">
          <cell r="RT789" t="str">
            <v/>
          </cell>
          <cell r="RU789" t="str">
            <v/>
          </cell>
          <cell r="RV789" t="str">
            <v/>
          </cell>
          <cell r="RW789" t="str">
            <v/>
          </cell>
          <cell r="RX789" t="str">
            <v/>
          </cell>
          <cell r="RY789" t="str">
            <v/>
          </cell>
        </row>
        <row r="790">
          <cell r="RT790" t="str">
            <v/>
          </cell>
          <cell r="RU790" t="str">
            <v/>
          </cell>
          <cell r="RV790" t="str">
            <v/>
          </cell>
          <cell r="RW790" t="str">
            <v/>
          </cell>
          <cell r="RX790" t="str">
            <v/>
          </cell>
          <cell r="RY790" t="str">
            <v/>
          </cell>
        </row>
        <row r="791">
          <cell r="RT791" t="str">
            <v/>
          </cell>
          <cell r="RU791" t="str">
            <v/>
          </cell>
          <cell r="RV791" t="str">
            <v/>
          </cell>
          <cell r="RW791" t="str">
            <v/>
          </cell>
          <cell r="RX791" t="str">
            <v/>
          </cell>
          <cell r="RY791" t="str">
            <v/>
          </cell>
        </row>
        <row r="792">
          <cell r="RT792" t="str">
            <v/>
          </cell>
          <cell r="RU792" t="str">
            <v/>
          </cell>
          <cell r="RV792" t="str">
            <v/>
          </cell>
          <cell r="RW792" t="str">
            <v/>
          </cell>
          <cell r="RX792" t="str">
            <v/>
          </cell>
          <cell r="RY792" t="str">
            <v/>
          </cell>
        </row>
        <row r="793">
          <cell r="RT793" t="str">
            <v/>
          </cell>
          <cell r="RU793" t="str">
            <v/>
          </cell>
          <cell r="RV793" t="str">
            <v/>
          </cell>
          <cell r="RW793" t="str">
            <v/>
          </cell>
          <cell r="RX793" t="str">
            <v/>
          </cell>
          <cell r="RY793" t="str">
            <v/>
          </cell>
        </row>
        <row r="794">
          <cell r="RT794" t="str">
            <v/>
          </cell>
          <cell r="RU794" t="str">
            <v/>
          </cell>
          <cell r="RV794" t="str">
            <v/>
          </cell>
          <cell r="RW794" t="str">
            <v/>
          </cell>
          <cell r="RX794" t="str">
            <v/>
          </cell>
          <cell r="RY794" t="str">
            <v/>
          </cell>
        </row>
        <row r="795">
          <cell r="RT795" t="str">
            <v/>
          </cell>
          <cell r="RU795" t="str">
            <v/>
          </cell>
          <cell r="RV795" t="str">
            <v/>
          </cell>
          <cell r="RW795" t="str">
            <v/>
          </cell>
          <cell r="RX795" t="str">
            <v/>
          </cell>
          <cell r="RY795" t="str">
            <v/>
          </cell>
        </row>
        <row r="796">
          <cell r="RT796" t="str">
            <v/>
          </cell>
          <cell r="RU796" t="str">
            <v/>
          </cell>
          <cell r="RV796" t="str">
            <v/>
          </cell>
          <cell r="RW796" t="str">
            <v/>
          </cell>
          <cell r="RX796" t="str">
            <v/>
          </cell>
          <cell r="RY796" t="str">
            <v/>
          </cell>
        </row>
        <row r="797">
          <cell r="RT797" t="str">
            <v/>
          </cell>
          <cell r="RU797" t="str">
            <v/>
          </cell>
          <cell r="RV797" t="str">
            <v/>
          </cell>
          <cell r="RW797" t="str">
            <v/>
          </cell>
          <cell r="RX797" t="str">
            <v/>
          </cell>
          <cell r="RY797" t="str">
            <v/>
          </cell>
        </row>
        <row r="798">
          <cell r="RT798" t="str">
            <v/>
          </cell>
          <cell r="RU798" t="str">
            <v/>
          </cell>
          <cell r="RV798" t="str">
            <v/>
          </cell>
          <cell r="RW798" t="str">
            <v/>
          </cell>
          <cell r="RX798" t="str">
            <v/>
          </cell>
          <cell r="RY798" t="str">
            <v/>
          </cell>
        </row>
        <row r="799">
          <cell r="RT799" t="str">
            <v/>
          </cell>
          <cell r="RU799" t="str">
            <v/>
          </cell>
          <cell r="RV799" t="str">
            <v/>
          </cell>
          <cell r="RW799" t="str">
            <v/>
          </cell>
          <cell r="RX799" t="str">
            <v/>
          </cell>
          <cell r="RY799" t="str">
            <v/>
          </cell>
        </row>
        <row r="800">
          <cell r="RT800" t="str">
            <v/>
          </cell>
          <cell r="RU800" t="str">
            <v/>
          </cell>
          <cell r="RV800" t="str">
            <v/>
          </cell>
          <cell r="RW800" t="str">
            <v/>
          </cell>
          <cell r="RX800" t="str">
            <v/>
          </cell>
          <cell r="RY800" t="str">
            <v/>
          </cell>
        </row>
        <row r="801">
          <cell r="RT801" t="str">
            <v/>
          </cell>
          <cell r="RU801" t="str">
            <v/>
          </cell>
          <cell r="RV801" t="str">
            <v/>
          </cell>
          <cell r="RW801" t="str">
            <v/>
          </cell>
          <cell r="RX801" t="str">
            <v/>
          </cell>
          <cell r="RY801" t="str">
            <v/>
          </cell>
        </row>
        <row r="802">
          <cell r="RT802" t="str">
            <v/>
          </cell>
          <cell r="RU802" t="str">
            <v/>
          </cell>
          <cell r="RV802" t="str">
            <v/>
          </cell>
          <cell r="RW802" t="str">
            <v/>
          </cell>
          <cell r="RX802" t="str">
            <v/>
          </cell>
          <cell r="RY802" t="str">
            <v/>
          </cell>
        </row>
        <row r="803">
          <cell r="RT803" t="str">
            <v/>
          </cell>
          <cell r="RU803" t="str">
            <v/>
          </cell>
          <cell r="RV803" t="str">
            <v/>
          </cell>
          <cell r="RW803" t="str">
            <v/>
          </cell>
          <cell r="RX803" t="str">
            <v/>
          </cell>
          <cell r="RY803" t="str">
            <v/>
          </cell>
        </row>
        <row r="804">
          <cell r="RT804" t="str">
            <v/>
          </cell>
          <cell r="RU804" t="str">
            <v/>
          </cell>
          <cell r="RV804" t="str">
            <v/>
          </cell>
          <cell r="RW804" t="str">
            <v/>
          </cell>
          <cell r="RX804" t="str">
            <v/>
          </cell>
          <cell r="RY804" t="str">
            <v/>
          </cell>
        </row>
        <row r="805">
          <cell r="RT805" t="str">
            <v/>
          </cell>
          <cell r="RU805" t="str">
            <v/>
          </cell>
          <cell r="RV805" t="str">
            <v/>
          </cell>
          <cell r="RW805" t="str">
            <v/>
          </cell>
          <cell r="RX805" t="str">
            <v/>
          </cell>
          <cell r="RY805" t="str">
            <v/>
          </cell>
        </row>
        <row r="806">
          <cell r="RT806" t="str">
            <v/>
          </cell>
          <cell r="RU806" t="str">
            <v/>
          </cell>
          <cell r="RV806" t="str">
            <v/>
          </cell>
          <cell r="RW806" t="str">
            <v/>
          </cell>
          <cell r="RX806" t="str">
            <v/>
          </cell>
          <cell r="RY806" t="str">
            <v/>
          </cell>
        </row>
        <row r="807">
          <cell r="RT807" t="str">
            <v/>
          </cell>
          <cell r="RU807" t="str">
            <v/>
          </cell>
          <cell r="RV807" t="str">
            <v/>
          </cell>
          <cell r="RW807" t="str">
            <v/>
          </cell>
          <cell r="RX807" t="str">
            <v/>
          </cell>
          <cell r="RY807" t="str">
            <v/>
          </cell>
        </row>
        <row r="808">
          <cell r="RT808" t="str">
            <v/>
          </cell>
          <cell r="RU808" t="str">
            <v/>
          </cell>
          <cell r="RV808" t="str">
            <v/>
          </cell>
          <cell r="RW808" t="str">
            <v/>
          </cell>
          <cell r="RX808" t="str">
            <v/>
          </cell>
          <cell r="RY808" t="str">
            <v/>
          </cell>
        </row>
        <row r="809">
          <cell r="RT809" t="str">
            <v/>
          </cell>
          <cell r="RU809" t="str">
            <v/>
          </cell>
          <cell r="RV809" t="str">
            <v/>
          </cell>
          <cell r="RW809" t="str">
            <v/>
          </cell>
          <cell r="RX809" t="str">
            <v/>
          </cell>
          <cell r="RY809" t="str">
            <v/>
          </cell>
        </row>
        <row r="810">
          <cell r="RT810" t="str">
            <v/>
          </cell>
          <cell r="RU810" t="str">
            <v/>
          </cell>
          <cell r="RV810" t="str">
            <v/>
          </cell>
          <cell r="RW810" t="str">
            <v/>
          </cell>
          <cell r="RX810" t="str">
            <v/>
          </cell>
          <cell r="RY810" t="str">
            <v/>
          </cell>
        </row>
        <row r="811">
          <cell r="RT811" t="str">
            <v/>
          </cell>
          <cell r="RU811" t="str">
            <v/>
          </cell>
          <cell r="RV811" t="str">
            <v/>
          </cell>
          <cell r="RW811" t="str">
            <v/>
          </cell>
          <cell r="RX811" t="str">
            <v/>
          </cell>
          <cell r="RY811" t="str">
            <v/>
          </cell>
        </row>
        <row r="812">
          <cell r="RT812" t="str">
            <v/>
          </cell>
          <cell r="RU812" t="str">
            <v/>
          </cell>
          <cell r="RV812" t="str">
            <v/>
          </cell>
          <cell r="RW812" t="str">
            <v/>
          </cell>
          <cell r="RX812" t="str">
            <v/>
          </cell>
          <cell r="RY812" t="str">
            <v/>
          </cell>
        </row>
        <row r="813">
          <cell r="RT813" t="str">
            <v/>
          </cell>
          <cell r="RU813" t="str">
            <v/>
          </cell>
          <cell r="RV813" t="str">
            <v/>
          </cell>
          <cell r="RW813" t="str">
            <v/>
          </cell>
          <cell r="RX813" t="str">
            <v/>
          </cell>
          <cell r="RY813" t="str">
            <v/>
          </cell>
        </row>
        <row r="814">
          <cell r="RT814" t="str">
            <v/>
          </cell>
          <cell r="RU814" t="str">
            <v/>
          </cell>
          <cell r="RV814" t="str">
            <v/>
          </cell>
          <cell r="RW814" t="str">
            <v/>
          </cell>
          <cell r="RX814" t="str">
            <v/>
          </cell>
          <cell r="RY814" t="str">
            <v/>
          </cell>
        </row>
        <row r="815">
          <cell r="RT815" t="str">
            <v/>
          </cell>
          <cell r="RU815" t="str">
            <v/>
          </cell>
          <cell r="RV815" t="str">
            <v/>
          </cell>
          <cell r="RW815" t="str">
            <v/>
          </cell>
          <cell r="RX815" t="str">
            <v/>
          </cell>
          <cell r="RY815" t="str">
            <v/>
          </cell>
        </row>
        <row r="816">
          <cell r="RT816" t="str">
            <v/>
          </cell>
          <cell r="RU816" t="str">
            <v/>
          </cell>
          <cell r="RV816" t="str">
            <v/>
          </cell>
          <cell r="RW816" t="str">
            <v/>
          </cell>
          <cell r="RX816" t="str">
            <v/>
          </cell>
          <cell r="RY816" t="str">
            <v/>
          </cell>
        </row>
        <row r="817">
          <cell r="RT817" t="str">
            <v/>
          </cell>
          <cell r="RU817" t="str">
            <v/>
          </cell>
          <cell r="RV817" t="str">
            <v/>
          </cell>
          <cell r="RW817" t="str">
            <v/>
          </cell>
          <cell r="RX817" t="str">
            <v/>
          </cell>
          <cell r="RY817" t="str">
            <v/>
          </cell>
        </row>
        <row r="818">
          <cell r="RT818" t="str">
            <v/>
          </cell>
          <cell r="RU818" t="str">
            <v/>
          </cell>
          <cell r="RV818" t="str">
            <v/>
          </cell>
          <cell r="RW818" t="str">
            <v/>
          </cell>
          <cell r="RX818" t="str">
            <v/>
          </cell>
          <cell r="RY818" t="str">
            <v/>
          </cell>
        </row>
        <row r="819">
          <cell r="RT819" t="str">
            <v/>
          </cell>
          <cell r="RU819" t="str">
            <v/>
          </cell>
          <cell r="RV819" t="str">
            <v/>
          </cell>
          <cell r="RW819" t="str">
            <v/>
          </cell>
          <cell r="RX819" t="str">
            <v/>
          </cell>
          <cell r="RY819" t="str">
            <v/>
          </cell>
        </row>
        <row r="820">
          <cell r="RT820" t="str">
            <v/>
          </cell>
          <cell r="RU820" t="str">
            <v/>
          </cell>
          <cell r="RV820" t="str">
            <v/>
          </cell>
          <cell r="RW820" t="str">
            <v/>
          </cell>
          <cell r="RX820" t="str">
            <v/>
          </cell>
          <cell r="RY820" t="str">
            <v/>
          </cell>
        </row>
        <row r="821">
          <cell r="RT821" t="str">
            <v/>
          </cell>
          <cell r="RU821" t="str">
            <v/>
          </cell>
          <cell r="RV821" t="str">
            <v/>
          </cell>
          <cell r="RW821" t="str">
            <v/>
          </cell>
          <cell r="RX821" t="str">
            <v/>
          </cell>
          <cell r="RY821" t="str">
            <v/>
          </cell>
        </row>
        <row r="822">
          <cell r="RT822" t="str">
            <v/>
          </cell>
          <cell r="RU822" t="str">
            <v/>
          </cell>
          <cell r="RV822" t="str">
            <v/>
          </cell>
          <cell r="RW822" t="str">
            <v/>
          </cell>
          <cell r="RX822" t="str">
            <v/>
          </cell>
          <cell r="RY822" t="str">
            <v/>
          </cell>
        </row>
        <row r="823">
          <cell r="RT823" t="str">
            <v/>
          </cell>
          <cell r="RU823" t="str">
            <v/>
          </cell>
          <cell r="RV823" t="str">
            <v/>
          </cell>
          <cell r="RW823" t="str">
            <v/>
          </cell>
          <cell r="RX823" t="str">
            <v/>
          </cell>
          <cell r="RY823" t="str">
            <v/>
          </cell>
        </row>
        <row r="824">
          <cell r="RT824" t="str">
            <v/>
          </cell>
          <cell r="RU824" t="str">
            <v/>
          </cell>
          <cell r="RV824" t="str">
            <v/>
          </cell>
          <cell r="RW824" t="str">
            <v/>
          </cell>
          <cell r="RX824" t="str">
            <v/>
          </cell>
          <cell r="RY824" t="str">
            <v/>
          </cell>
        </row>
        <row r="825">
          <cell r="RT825" t="str">
            <v/>
          </cell>
          <cell r="RU825" t="str">
            <v/>
          </cell>
          <cell r="RV825" t="str">
            <v/>
          </cell>
          <cell r="RW825" t="str">
            <v/>
          </cell>
          <cell r="RX825" t="str">
            <v/>
          </cell>
          <cell r="RY825" t="str">
            <v/>
          </cell>
        </row>
        <row r="826">
          <cell r="RT826" t="str">
            <v/>
          </cell>
          <cell r="RU826" t="str">
            <v/>
          </cell>
          <cell r="RV826" t="str">
            <v/>
          </cell>
          <cell r="RW826" t="str">
            <v/>
          </cell>
          <cell r="RX826" t="str">
            <v/>
          </cell>
          <cell r="RY826" t="str">
            <v/>
          </cell>
        </row>
        <row r="827">
          <cell r="RT827" t="str">
            <v/>
          </cell>
          <cell r="RU827" t="str">
            <v/>
          </cell>
          <cell r="RV827" t="str">
            <v/>
          </cell>
          <cell r="RW827" t="str">
            <v/>
          </cell>
          <cell r="RX827" t="str">
            <v/>
          </cell>
          <cell r="RY827" t="str">
            <v/>
          </cell>
        </row>
        <row r="828">
          <cell r="RT828" t="str">
            <v/>
          </cell>
          <cell r="RU828" t="str">
            <v/>
          </cell>
          <cell r="RV828" t="str">
            <v/>
          </cell>
          <cell r="RW828" t="str">
            <v/>
          </cell>
          <cell r="RX828" t="str">
            <v/>
          </cell>
          <cell r="RY828" t="str">
            <v/>
          </cell>
        </row>
        <row r="829">
          <cell r="RT829" t="str">
            <v/>
          </cell>
          <cell r="RU829" t="str">
            <v/>
          </cell>
          <cell r="RV829" t="str">
            <v/>
          </cell>
          <cell r="RW829" t="str">
            <v/>
          </cell>
          <cell r="RX829" t="str">
            <v/>
          </cell>
          <cell r="RY829" t="str">
            <v/>
          </cell>
        </row>
        <row r="830">
          <cell r="RT830" t="str">
            <v/>
          </cell>
          <cell r="RU830" t="str">
            <v/>
          </cell>
          <cell r="RV830" t="str">
            <v/>
          </cell>
          <cell r="RW830" t="str">
            <v/>
          </cell>
          <cell r="RX830" t="str">
            <v/>
          </cell>
          <cell r="RY830" t="str">
            <v/>
          </cell>
        </row>
        <row r="831">
          <cell r="RT831" t="str">
            <v/>
          </cell>
          <cell r="RU831" t="str">
            <v/>
          </cell>
          <cell r="RV831" t="str">
            <v/>
          </cell>
          <cell r="RW831" t="str">
            <v/>
          </cell>
          <cell r="RX831" t="str">
            <v/>
          </cell>
          <cell r="RY831" t="str">
            <v/>
          </cell>
        </row>
        <row r="832">
          <cell r="RT832" t="str">
            <v/>
          </cell>
          <cell r="RU832" t="str">
            <v/>
          </cell>
          <cell r="RV832" t="str">
            <v/>
          </cell>
          <cell r="RW832" t="str">
            <v/>
          </cell>
          <cell r="RX832" t="str">
            <v/>
          </cell>
          <cell r="RY832" t="str">
            <v/>
          </cell>
        </row>
        <row r="833">
          <cell r="RT833" t="str">
            <v/>
          </cell>
          <cell r="RU833" t="str">
            <v/>
          </cell>
          <cell r="RV833" t="str">
            <v/>
          </cell>
          <cell r="RW833" t="str">
            <v/>
          </cell>
          <cell r="RX833" t="str">
            <v/>
          </cell>
          <cell r="RY833" t="str">
            <v/>
          </cell>
        </row>
        <row r="834">
          <cell r="RT834" t="str">
            <v/>
          </cell>
          <cell r="RU834" t="str">
            <v/>
          </cell>
          <cell r="RV834" t="str">
            <v/>
          </cell>
          <cell r="RW834" t="str">
            <v/>
          </cell>
          <cell r="RX834" t="str">
            <v/>
          </cell>
          <cell r="RY834" t="str">
            <v/>
          </cell>
        </row>
        <row r="835">
          <cell r="RT835" t="str">
            <v/>
          </cell>
          <cell r="RU835" t="str">
            <v/>
          </cell>
          <cell r="RV835" t="str">
            <v/>
          </cell>
          <cell r="RW835" t="str">
            <v/>
          </cell>
          <cell r="RX835" t="str">
            <v/>
          </cell>
          <cell r="RY835" t="str">
            <v/>
          </cell>
        </row>
        <row r="836">
          <cell r="RT836" t="str">
            <v/>
          </cell>
          <cell r="RU836" t="str">
            <v/>
          </cell>
          <cell r="RV836" t="str">
            <v/>
          </cell>
          <cell r="RW836" t="str">
            <v/>
          </cell>
          <cell r="RX836" t="str">
            <v/>
          </cell>
          <cell r="RY836" t="str">
            <v/>
          </cell>
        </row>
        <row r="837">
          <cell r="RT837" t="str">
            <v/>
          </cell>
          <cell r="RU837" t="str">
            <v/>
          </cell>
          <cell r="RV837" t="str">
            <v/>
          </cell>
          <cell r="RW837" t="str">
            <v/>
          </cell>
          <cell r="RX837" t="str">
            <v/>
          </cell>
          <cell r="RY837" t="str">
            <v/>
          </cell>
        </row>
        <row r="838">
          <cell r="RT838" t="str">
            <v/>
          </cell>
          <cell r="RU838" t="str">
            <v/>
          </cell>
          <cell r="RV838" t="str">
            <v/>
          </cell>
          <cell r="RW838" t="str">
            <v/>
          </cell>
          <cell r="RX838" t="str">
            <v/>
          </cell>
          <cell r="RY838" t="str">
            <v/>
          </cell>
        </row>
        <row r="839">
          <cell r="RT839" t="str">
            <v/>
          </cell>
          <cell r="RU839" t="str">
            <v/>
          </cell>
          <cell r="RV839" t="str">
            <v/>
          </cell>
          <cell r="RW839" t="str">
            <v/>
          </cell>
          <cell r="RX839" t="str">
            <v/>
          </cell>
          <cell r="RY839" t="str">
            <v/>
          </cell>
        </row>
        <row r="840">
          <cell r="RT840" t="str">
            <v/>
          </cell>
          <cell r="RU840" t="str">
            <v/>
          </cell>
          <cell r="RV840" t="str">
            <v/>
          </cell>
          <cell r="RW840" t="str">
            <v/>
          </cell>
          <cell r="RX840" t="str">
            <v/>
          </cell>
          <cell r="RY840" t="str">
            <v/>
          </cell>
        </row>
        <row r="841">
          <cell r="RT841" t="str">
            <v/>
          </cell>
          <cell r="RU841" t="str">
            <v/>
          </cell>
          <cell r="RV841" t="str">
            <v/>
          </cell>
          <cell r="RW841" t="str">
            <v/>
          </cell>
          <cell r="RX841" t="str">
            <v/>
          </cell>
          <cell r="RY841" t="str">
            <v/>
          </cell>
        </row>
        <row r="842">
          <cell r="RT842" t="str">
            <v/>
          </cell>
          <cell r="RU842" t="str">
            <v/>
          </cell>
          <cell r="RV842" t="str">
            <v/>
          </cell>
          <cell r="RW842" t="str">
            <v/>
          </cell>
          <cell r="RX842" t="str">
            <v/>
          </cell>
          <cell r="RY842" t="str">
            <v/>
          </cell>
        </row>
        <row r="843">
          <cell r="RT843" t="str">
            <v/>
          </cell>
          <cell r="RU843" t="str">
            <v/>
          </cell>
          <cell r="RV843" t="str">
            <v/>
          </cell>
          <cell r="RW843" t="str">
            <v/>
          </cell>
          <cell r="RX843" t="str">
            <v/>
          </cell>
          <cell r="RY843" t="str">
            <v/>
          </cell>
        </row>
        <row r="844">
          <cell r="RT844" t="str">
            <v/>
          </cell>
          <cell r="RU844" t="str">
            <v/>
          </cell>
          <cell r="RV844" t="str">
            <v/>
          </cell>
          <cell r="RW844" t="str">
            <v/>
          </cell>
          <cell r="RX844" t="str">
            <v/>
          </cell>
          <cell r="RY844" t="str">
            <v/>
          </cell>
        </row>
        <row r="845">
          <cell r="RT845" t="str">
            <v/>
          </cell>
          <cell r="RU845" t="str">
            <v/>
          </cell>
          <cell r="RV845" t="str">
            <v/>
          </cell>
          <cell r="RW845" t="str">
            <v/>
          </cell>
          <cell r="RX845" t="str">
            <v/>
          </cell>
          <cell r="RY845" t="str">
            <v/>
          </cell>
        </row>
        <row r="846">
          <cell r="RT846" t="str">
            <v/>
          </cell>
          <cell r="RU846" t="str">
            <v/>
          </cell>
          <cell r="RV846" t="str">
            <v/>
          </cell>
          <cell r="RW846" t="str">
            <v/>
          </cell>
          <cell r="RX846" t="str">
            <v/>
          </cell>
          <cell r="RY846" t="str">
            <v/>
          </cell>
        </row>
        <row r="847">
          <cell r="RT847" t="str">
            <v/>
          </cell>
          <cell r="RU847" t="str">
            <v/>
          </cell>
          <cell r="RV847" t="str">
            <v/>
          </cell>
          <cell r="RW847" t="str">
            <v/>
          </cell>
          <cell r="RX847" t="str">
            <v/>
          </cell>
          <cell r="RY847" t="str">
            <v/>
          </cell>
        </row>
        <row r="848">
          <cell r="RT848" t="str">
            <v/>
          </cell>
          <cell r="RU848" t="str">
            <v/>
          </cell>
          <cell r="RV848" t="str">
            <v/>
          </cell>
          <cell r="RW848" t="str">
            <v/>
          </cell>
          <cell r="RX848" t="str">
            <v/>
          </cell>
          <cell r="RY848" t="str">
            <v/>
          </cell>
        </row>
        <row r="849">
          <cell r="RT849" t="str">
            <v/>
          </cell>
          <cell r="RU849" t="str">
            <v/>
          </cell>
          <cell r="RV849" t="str">
            <v/>
          </cell>
          <cell r="RW849" t="str">
            <v/>
          </cell>
          <cell r="RX849" t="str">
            <v/>
          </cell>
          <cell r="RY849" t="str">
            <v/>
          </cell>
        </row>
        <row r="850">
          <cell r="RT850" t="str">
            <v/>
          </cell>
          <cell r="RU850" t="str">
            <v/>
          </cell>
          <cell r="RV850" t="str">
            <v/>
          </cell>
          <cell r="RW850" t="str">
            <v/>
          </cell>
          <cell r="RX850" t="str">
            <v/>
          </cell>
          <cell r="RY850" t="str">
            <v/>
          </cell>
        </row>
        <row r="851">
          <cell r="RT851" t="str">
            <v/>
          </cell>
          <cell r="RU851" t="str">
            <v/>
          </cell>
          <cell r="RV851" t="str">
            <v/>
          </cell>
          <cell r="RW851" t="str">
            <v/>
          </cell>
          <cell r="RX851" t="str">
            <v/>
          </cell>
          <cell r="RY851" t="str">
            <v/>
          </cell>
        </row>
        <row r="852">
          <cell r="RT852" t="str">
            <v/>
          </cell>
          <cell r="RU852" t="str">
            <v/>
          </cell>
          <cell r="RV852" t="str">
            <v/>
          </cell>
          <cell r="RW852" t="str">
            <v/>
          </cell>
          <cell r="RX852" t="str">
            <v/>
          </cell>
          <cell r="RY852" t="str">
            <v/>
          </cell>
        </row>
        <row r="853">
          <cell r="RT853" t="str">
            <v/>
          </cell>
          <cell r="RU853" t="str">
            <v/>
          </cell>
          <cell r="RV853" t="str">
            <v/>
          </cell>
          <cell r="RW853" t="str">
            <v/>
          </cell>
          <cell r="RX853" t="str">
            <v/>
          </cell>
          <cell r="RY853" t="str">
            <v/>
          </cell>
        </row>
        <row r="854">
          <cell r="RT854" t="str">
            <v/>
          </cell>
          <cell r="RU854" t="str">
            <v/>
          </cell>
          <cell r="RV854" t="str">
            <v/>
          </cell>
          <cell r="RW854" t="str">
            <v/>
          </cell>
          <cell r="RX854" t="str">
            <v/>
          </cell>
          <cell r="RY854" t="str">
            <v/>
          </cell>
        </row>
        <row r="855">
          <cell r="RT855" t="str">
            <v/>
          </cell>
          <cell r="RU855" t="str">
            <v/>
          </cell>
          <cell r="RV855" t="str">
            <v/>
          </cell>
          <cell r="RW855" t="str">
            <v/>
          </cell>
          <cell r="RX855" t="str">
            <v/>
          </cell>
          <cell r="RY855" t="str">
            <v/>
          </cell>
        </row>
        <row r="856">
          <cell r="RT856" t="str">
            <v/>
          </cell>
          <cell r="RU856" t="str">
            <v/>
          </cell>
          <cell r="RV856" t="str">
            <v/>
          </cell>
          <cell r="RW856" t="str">
            <v/>
          </cell>
          <cell r="RX856" t="str">
            <v/>
          </cell>
          <cell r="RY856" t="str">
            <v/>
          </cell>
        </row>
        <row r="857">
          <cell r="RT857" t="str">
            <v/>
          </cell>
          <cell r="RU857" t="str">
            <v/>
          </cell>
          <cell r="RV857" t="str">
            <v/>
          </cell>
          <cell r="RW857" t="str">
            <v/>
          </cell>
          <cell r="RX857" t="str">
            <v/>
          </cell>
          <cell r="RY857" t="str">
            <v/>
          </cell>
        </row>
        <row r="858">
          <cell r="RT858" t="str">
            <v/>
          </cell>
          <cell r="RU858" t="str">
            <v/>
          </cell>
          <cell r="RV858" t="str">
            <v/>
          </cell>
          <cell r="RW858" t="str">
            <v/>
          </cell>
          <cell r="RX858" t="str">
            <v/>
          </cell>
          <cell r="RY858" t="str">
            <v/>
          </cell>
        </row>
        <row r="859">
          <cell r="RT859" t="str">
            <v/>
          </cell>
          <cell r="RU859" t="str">
            <v/>
          </cell>
          <cell r="RV859" t="str">
            <v/>
          </cell>
          <cell r="RW859" t="str">
            <v/>
          </cell>
          <cell r="RX859" t="str">
            <v/>
          </cell>
          <cell r="RY859" t="str">
            <v/>
          </cell>
        </row>
        <row r="860">
          <cell r="RT860" t="str">
            <v/>
          </cell>
          <cell r="RU860" t="str">
            <v/>
          </cell>
          <cell r="RV860" t="str">
            <v/>
          </cell>
          <cell r="RW860" t="str">
            <v/>
          </cell>
          <cell r="RX860" t="str">
            <v/>
          </cell>
          <cell r="RY860" t="str">
            <v/>
          </cell>
        </row>
        <row r="861">
          <cell r="RT861" t="str">
            <v/>
          </cell>
          <cell r="RU861" t="str">
            <v/>
          </cell>
          <cell r="RV861" t="str">
            <v/>
          </cell>
          <cell r="RW861" t="str">
            <v/>
          </cell>
          <cell r="RX861" t="str">
            <v/>
          </cell>
          <cell r="RY861" t="str">
            <v/>
          </cell>
        </row>
        <row r="862">
          <cell r="RT862" t="str">
            <v/>
          </cell>
          <cell r="RU862" t="str">
            <v/>
          </cell>
          <cell r="RV862" t="str">
            <v/>
          </cell>
          <cell r="RW862" t="str">
            <v/>
          </cell>
          <cell r="RX862" t="str">
            <v/>
          </cell>
          <cell r="RY862" t="str">
            <v/>
          </cell>
        </row>
        <row r="863">
          <cell r="RT863" t="str">
            <v/>
          </cell>
          <cell r="RU863" t="str">
            <v/>
          </cell>
          <cell r="RV863" t="str">
            <v/>
          </cell>
          <cell r="RW863" t="str">
            <v/>
          </cell>
          <cell r="RX863" t="str">
            <v/>
          </cell>
          <cell r="RY863" t="str">
            <v/>
          </cell>
        </row>
        <row r="864">
          <cell r="RT864" t="str">
            <v/>
          </cell>
          <cell r="RU864" t="str">
            <v/>
          </cell>
          <cell r="RV864" t="str">
            <v/>
          </cell>
          <cell r="RW864" t="str">
            <v/>
          </cell>
          <cell r="RX864" t="str">
            <v/>
          </cell>
          <cell r="RY864" t="str">
            <v/>
          </cell>
        </row>
        <row r="865">
          <cell r="RT865" t="str">
            <v/>
          </cell>
          <cell r="RU865" t="str">
            <v/>
          </cell>
          <cell r="RV865" t="str">
            <v/>
          </cell>
          <cell r="RW865" t="str">
            <v/>
          </cell>
          <cell r="RX865" t="str">
            <v/>
          </cell>
          <cell r="RY865" t="str">
            <v/>
          </cell>
        </row>
        <row r="866">
          <cell r="RT866" t="str">
            <v/>
          </cell>
          <cell r="RU866" t="str">
            <v/>
          </cell>
          <cell r="RV866" t="str">
            <v/>
          </cell>
          <cell r="RW866" t="str">
            <v/>
          </cell>
          <cell r="RX866" t="str">
            <v/>
          </cell>
          <cell r="RY866" t="str">
            <v/>
          </cell>
        </row>
        <row r="867">
          <cell r="RT867" t="str">
            <v/>
          </cell>
          <cell r="RU867" t="str">
            <v/>
          </cell>
          <cell r="RV867" t="str">
            <v/>
          </cell>
          <cell r="RW867" t="str">
            <v/>
          </cell>
          <cell r="RX867" t="str">
            <v/>
          </cell>
          <cell r="RY867" t="str">
            <v/>
          </cell>
        </row>
        <row r="868">
          <cell r="RT868" t="str">
            <v/>
          </cell>
          <cell r="RU868" t="str">
            <v/>
          </cell>
          <cell r="RV868" t="str">
            <v/>
          </cell>
          <cell r="RW868" t="str">
            <v/>
          </cell>
          <cell r="RX868" t="str">
            <v/>
          </cell>
          <cell r="RY868" t="str">
            <v/>
          </cell>
        </row>
        <row r="869">
          <cell r="RT869" t="str">
            <v/>
          </cell>
          <cell r="RU869" t="str">
            <v/>
          </cell>
          <cell r="RV869" t="str">
            <v/>
          </cell>
          <cell r="RW869" t="str">
            <v/>
          </cell>
          <cell r="RX869" t="str">
            <v/>
          </cell>
          <cell r="RY869" t="str">
            <v/>
          </cell>
        </row>
        <row r="870">
          <cell r="RT870" t="str">
            <v/>
          </cell>
          <cell r="RU870" t="str">
            <v/>
          </cell>
          <cell r="RV870" t="str">
            <v/>
          </cell>
          <cell r="RW870" t="str">
            <v/>
          </cell>
          <cell r="RX870" t="str">
            <v/>
          </cell>
          <cell r="RY870" t="str">
            <v/>
          </cell>
        </row>
        <row r="871">
          <cell r="RT871" t="str">
            <v/>
          </cell>
          <cell r="RU871" t="str">
            <v/>
          </cell>
          <cell r="RV871" t="str">
            <v/>
          </cell>
          <cell r="RW871" t="str">
            <v/>
          </cell>
          <cell r="RX871" t="str">
            <v/>
          </cell>
          <cell r="RY871" t="str">
            <v/>
          </cell>
        </row>
        <row r="872">
          <cell r="RT872" t="str">
            <v/>
          </cell>
          <cell r="RU872" t="str">
            <v/>
          </cell>
          <cell r="RV872" t="str">
            <v/>
          </cell>
          <cell r="RW872" t="str">
            <v/>
          </cell>
          <cell r="RX872" t="str">
            <v/>
          </cell>
          <cell r="RY872" t="str">
            <v/>
          </cell>
        </row>
        <row r="873">
          <cell r="RT873" t="str">
            <v/>
          </cell>
          <cell r="RU873" t="str">
            <v/>
          </cell>
          <cell r="RV873" t="str">
            <v/>
          </cell>
          <cell r="RW873" t="str">
            <v/>
          </cell>
          <cell r="RX873" t="str">
            <v/>
          </cell>
          <cell r="RY873" t="str">
            <v/>
          </cell>
        </row>
        <row r="874">
          <cell r="RT874" t="str">
            <v/>
          </cell>
          <cell r="RU874" t="str">
            <v/>
          </cell>
          <cell r="RV874" t="str">
            <v/>
          </cell>
          <cell r="RW874" t="str">
            <v/>
          </cell>
          <cell r="RX874" t="str">
            <v/>
          </cell>
          <cell r="RY874" t="str">
            <v/>
          </cell>
        </row>
        <row r="875">
          <cell r="RT875" t="str">
            <v/>
          </cell>
          <cell r="RU875" t="str">
            <v/>
          </cell>
          <cell r="RV875" t="str">
            <v/>
          </cell>
          <cell r="RW875" t="str">
            <v/>
          </cell>
          <cell r="RX875" t="str">
            <v/>
          </cell>
          <cell r="RY875" t="str">
            <v/>
          </cell>
        </row>
        <row r="876">
          <cell r="RT876" t="str">
            <v/>
          </cell>
          <cell r="RU876" t="str">
            <v/>
          </cell>
          <cell r="RV876" t="str">
            <v/>
          </cell>
          <cell r="RW876" t="str">
            <v/>
          </cell>
          <cell r="RX876" t="str">
            <v/>
          </cell>
          <cell r="RY876" t="str">
            <v/>
          </cell>
        </row>
        <row r="877">
          <cell r="RT877" t="str">
            <v/>
          </cell>
          <cell r="RU877" t="str">
            <v/>
          </cell>
          <cell r="RV877" t="str">
            <v/>
          </cell>
          <cell r="RW877" t="str">
            <v/>
          </cell>
          <cell r="RX877" t="str">
            <v/>
          </cell>
          <cell r="RY877" t="str">
            <v/>
          </cell>
        </row>
        <row r="878">
          <cell r="RT878" t="str">
            <v/>
          </cell>
          <cell r="RU878" t="str">
            <v/>
          </cell>
          <cell r="RV878" t="str">
            <v/>
          </cell>
          <cell r="RW878" t="str">
            <v/>
          </cell>
          <cell r="RX878" t="str">
            <v/>
          </cell>
          <cell r="RY878" t="str">
            <v/>
          </cell>
        </row>
        <row r="879">
          <cell r="RT879" t="str">
            <v/>
          </cell>
          <cell r="RU879" t="str">
            <v/>
          </cell>
          <cell r="RV879" t="str">
            <v/>
          </cell>
          <cell r="RW879" t="str">
            <v/>
          </cell>
          <cell r="RX879" t="str">
            <v/>
          </cell>
          <cell r="RY879" t="str">
            <v/>
          </cell>
        </row>
        <row r="880">
          <cell r="RT880" t="str">
            <v/>
          </cell>
          <cell r="RU880" t="str">
            <v/>
          </cell>
          <cell r="RV880" t="str">
            <v/>
          </cell>
          <cell r="RW880" t="str">
            <v/>
          </cell>
          <cell r="RX880" t="str">
            <v/>
          </cell>
          <cell r="RY880" t="str">
            <v/>
          </cell>
        </row>
        <row r="881">
          <cell r="RT881" t="str">
            <v/>
          </cell>
          <cell r="RU881" t="str">
            <v/>
          </cell>
          <cell r="RV881" t="str">
            <v/>
          </cell>
          <cell r="RW881" t="str">
            <v/>
          </cell>
          <cell r="RX881" t="str">
            <v/>
          </cell>
          <cell r="RY881" t="str">
            <v/>
          </cell>
        </row>
        <row r="882">
          <cell r="RT882" t="str">
            <v/>
          </cell>
          <cell r="RU882" t="str">
            <v/>
          </cell>
          <cell r="RV882" t="str">
            <v/>
          </cell>
          <cell r="RW882" t="str">
            <v/>
          </cell>
          <cell r="RX882" t="str">
            <v/>
          </cell>
          <cell r="RY882" t="str">
            <v/>
          </cell>
        </row>
        <row r="883">
          <cell r="RT883" t="str">
            <v/>
          </cell>
          <cell r="RU883" t="str">
            <v/>
          </cell>
          <cell r="RV883" t="str">
            <v/>
          </cell>
          <cell r="RW883" t="str">
            <v/>
          </cell>
          <cell r="RX883" t="str">
            <v/>
          </cell>
          <cell r="RY883" t="str">
            <v/>
          </cell>
        </row>
        <row r="884">
          <cell r="RT884" t="str">
            <v/>
          </cell>
          <cell r="RU884" t="str">
            <v/>
          </cell>
          <cell r="RV884" t="str">
            <v/>
          </cell>
          <cell r="RW884" t="str">
            <v/>
          </cell>
          <cell r="RX884" t="str">
            <v/>
          </cell>
          <cell r="RY884" t="str">
            <v/>
          </cell>
        </row>
        <row r="885">
          <cell r="RT885" t="str">
            <v/>
          </cell>
          <cell r="RU885" t="str">
            <v/>
          </cell>
          <cell r="RV885" t="str">
            <v/>
          </cell>
          <cell r="RW885" t="str">
            <v/>
          </cell>
          <cell r="RX885" t="str">
            <v/>
          </cell>
          <cell r="RY885" t="str">
            <v/>
          </cell>
        </row>
        <row r="886">
          <cell r="RT886" t="str">
            <v/>
          </cell>
          <cell r="RU886" t="str">
            <v/>
          </cell>
          <cell r="RV886" t="str">
            <v/>
          </cell>
          <cell r="RW886" t="str">
            <v/>
          </cell>
          <cell r="RX886" t="str">
            <v/>
          </cell>
          <cell r="RY886" t="str">
            <v/>
          </cell>
        </row>
        <row r="887">
          <cell r="RT887" t="str">
            <v/>
          </cell>
          <cell r="RU887" t="str">
            <v/>
          </cell>
          <cell r="RV887" t="str">
            <v/>
          </cell>
          <cell r="RW887" t="str">
            <v/>
          </cell>
          <cell r="RX887" t="str">
            <v/>
          </cell>
          <cell r="RY887" t="str">
            <v/>
          </cell>
        </row>
        <row r="888">
          <cell r="RT888" t="str">
            <v/>
          </cell>
          <cell r="RU888" t="str">
            <v/>
          </cell>
          <cell r="RV888" t="str">
            <v/>
          </cell>
          <cell r="RW888" t="str">
            <v/>
          </cell>
          <cell r="RX888" t="str">
            <v/>
          </cell>
          <cell r="RY888" t="str">
            <v/>
          </cell>
        </row>
        <row r="889">
          <cell r="RT889" t="str">
            <v/>
          </cell>
          <cell r="RU889" t="str">
            <v/>
          </cell>
          <cell r="RV889" t="str">
            <v/>
          </cell>
          <cell r="RW889" t="str">
            <v/>
          </cell>
          <cell r="RX889" t="str">
            <v/>
          </cell>
          <cell r="RY889" t="str">
            <v/>
          </cell>
        </row>
        <row r="890">
          <cell r="RT890" t="str">
            <v/>
          </cell>
          <cell r="RU890" t="str">
            <v/>
          </cell>
          <cell r="RV890" t="str">
            <v/>
          </cell>
          <cell r="RW890" t="str">
            <v/>
          </cell>
          <cell r="RX890" t="str">
            <v/>
          </cell>
          <cell r="RY890" t="str">
            <v/>
          </cell>
        </row>
        <row r="891">
          <cell r="RT891" t="str">
            <v/>
          </cell>
          <cell r="RU891" t="str">
            <v/>
          </cell>
          <cell r="RV891" t="str">
            <v/>
          </cell>
          <cell r="RW891" t="str">
            <v/>
          </cell>
          <cell r="RX891" t="str">
            <v/>
          </cell>
          <cell r="RY891" t="str">
            <v/>
          </cell>
        </row>
        <row r="892">
          <cell r="RT892" t="str">
            <v/>
          </cell>
          <cell r="RU892" t="str">
            <v/>
          </cell>
          <cell r="RV892" t="str">
            <v/>
          </cell>
          <cell r="RW892" t="str">
            <v/>
          </cell>
          <cell r="RX892" t="str">
            <v/>
          </cell>
          <cell r="RY892" t="str">
            <v/>
          </cell>
        </row>
        <row r="893">
          <cell r="RT893" t="str">
            <v/>
          </cell>
          <cell r="RU893" t="str">
            <v/>
          </cell>
          <cell r="RV893" t="str">
            <v/>
          </cell>
          <cell r="RW893" t="str">
            <v/>
          </cell>
          <cell r="RX893" t="str">
            <v/>
          </cell>
          <cell r="RY893" t="str">
            <v/>
          </cell>
        </row>
        <row r="894">
          <cell r="RT894" t="str">
            <v/>
          </cell>
          <cell r="RU894" t="str">
            <v/>
          </cell>
          <cell r="RV894" t="str">
            <v/>
          </cell>
          <cell r="RW894" t="str">
            <v/>
          </cell>
          <cell r="RX894" t="str">
            <v/>
          </cell>
          <cell r="RY894" t="str">
            <v/>
          </cell>
        </row>
        <row r="895">
          <cell r="RT895" t="str">
            <v/>
          </cell>
          <cell r="RU895" t="str">
            <v/>
          </cell>
          <cell r="RV895" t="str">
            <v/>
          </cell>
          <cell r="RW895" t="str">
            <v/>
          </cell>
          <cell r="RX895" t="str">
            <v/>
          </cell>
          <cell r="RY895" t="str">
            <v/>
          </cell>
        </row>
        <row r="896">
          <cell r="RT896" t="str">
            <v/>
          </cell>
          <cell r="RU896" t="str">
            <v/>
          </cell>
          <cell r="RV896" t="str">
            <v/>
          </cell>
          <cell r="RW896" t="str">
            <v/>
          </cell>
          <cell r="RX896" t="str">
            <v/>
          </cell>
          <cell r="RY896" t="str">
            <v/>
          </cell>
        </row>
        <row r="897">
          <cell r="RT897" t="str">
            <v/>
          </cell>
          <cell r="RU897" t="str">
            <v/>
          </cell>
          <cell r="RV897" t="str">
            <v/>
          </cell>
          <cell r="RW897" t="str">
            <v/>
          </cell>
          <cell r="RX897" t="str">
            <v/>
          </cell>
          <cell r="RY897" t="str">
            <v/>
          </cell>
        </row>
        <row r="898">
          <cell r="RT898" t="str">
            <v/>
          </cell>
          <cell r="RU898" t="str">
            <v/>
          </cell>
          <cell r="RV898" t="str">
            <v/>
          </cell>
          <cell r="RW898" t="str">
            <v/>
          </cell>
          <cell r="RX898" t="str">
            <v/>
          </cell>
          <cell r="RY898" t="str">
            <v/>
          </cell>
        </row>
        <row r="899">
          <cell r="RT899" t="str">
            <v/>
          </cell>
          <cell r="RU899" t="str">
            <v/>
          </cell>
          <cell r="RV899" t="str">
            <v/>
          </cell>
          <cell r="RW899" t="str">
            <v/>
          </cell>
          <cell r="RX899" t="str">
            <v/>
          </cell>
          <cell r="RY899" t="str">
            <v/>
          </cell>
        </row>
        <row r="900">
          <cell r="RT900" t="str">
            <v/>
          </cell>
          <cell r="RU900" t="str">
            <v/>
          </cell>
          <cell r="RV900" t="str">
            <v/>
          </cell>
          <cell r="RW900" t="str">
            <v/>
          </cell>
          <cell r="RX900" t="str">
            <v/>
          </cell>
          <cell r="RY900" t="str">
            <v/>
          </cell>
        </row>
        <row r="901">
          <cell r="RT901" t="str">
            <v/>
          </cell>
          <cell r="RU901" t="str">
            <v/>
          </cell>
          <cell r="RV901" t="str">
            <v/>
          </cell>
          <cell r="RW901" t="str">
            <v/>
          </cell>
          <cell r="RX901" t="str">
            <v/>
          </cell>
          <cell r="RY901" t="str">
            <v/>
          </cell>
        </row>
        <row r="902">
          <cell r="RT902" t="str">
            <v/>
          </cell>
          <cell r="RU902" t="str">
            <v/>
          </cell>
          <cell r="RV902" t="str">
            <v/>
          </cell>
          <cell r="RW902" t="str">
            <v/>
          </cell>
          <cell r="RX902" t="str">
            <v/>
          </cell>
          <cell r="RY902" t="str">
            <v/>
          </cell>
        </row>
        <row r="903">
          <cell r="RT903" t="str">
            <v/>
          </cell>
          <cell r="RU903" t="str">
            <v/>
          </cell>
          <cell r="RV903" t="str">
            <v/>
          </cell>
          <cell r="RW903" t="str">
            <v/>
          </cell>
          <cell r="RX903" t="str">
            <v/>
          </cell>
          <cell r="RY903" t="str">
            <v/>
          </cell>
        </row>
        <row r="904">
          <cell r="RT904" t="str">
            <v/>
          </cell>
          <cell r="RU904" t="str">
            <v/>
          </cell>
          <cell r="RV904" t="str">
            <v/>
          </cell>
          <cell r="RW904" t="str">
            <v/>
          </cell>
          <cell r="RX904" t="str">
            <v/>
          </cell>
          <cell r="RY904" t="str">
            <v/>
          </cell>
        </row>
        <row r="905">
          <cell r="RT905" t="str">
            <v/>
          </cell>
          <cell r="RU905" t="str">
            <v/>
          </cell>
          <cell r="RV905" t="str">
            <v/>
          </cell>
          <cell r="RW905" t="str">
            <v/>
          </cell>
          <cell r="RX905" t="str">
            <v/>
          </cell>
          <cell r="RY905" t="str">
            <v/>
          </cell>
        </row>
        <row r="906">
          <cell r="RT906" t="str">
            <v/>
          </cell>
          <cell r="RU906" t="str">
            <v/>
          </cell>
          <cell r="RV906" t="str">
            <v/>
          </cell>
          <cell r="RW906" t="str">
            <v/>
          </cell>
          <cell r="RX906" t="str">
            <v/>
          </cell>
          <cell r="RY906" t="str">
            <v/>
          </cell>
        </row>
        <row r="907">
          <cell r="RT907" t="str">
            <v/>
          </cell>
          <cell r="RU907" t="str">
            <v/>
          </cell>
          <cell r="RV907" t="str">
            <v/>
          </cell>
          <cell r="RW907" t="str">
            <v/>
          </cell>
          <cell r="RX907" t="str">
            <v/>
          </cell>
          <cell r="RY907" t="str">
            <v/>
          </cell>
        </row>
        <row r="908">
          <cell r="RT908" t="str">
            <v/>
          </cell>
          <cell r="RU908" t="str">
            <v/>
          </cell>
          <cell r="RV908" t="str">
            <v/>
          </cell>
          <cell r="RW908" t="str">
            <v/>
          </cell>
          <cell r="RX908" t="str">
            <v/>
          </cell>
          <cell r="RY908" t="str">
            <v/>
          </cell>
        </row>
        <row r="909">
          <cell r="RT909" t="str">
            <v/>
          </cell>
          <cell r="RU909" t="str">
            <v/>
          </cell>
          <cell r="RV909" t="str">
            <v/>
          </cell>
          <cell r="RW909" t="str">
            <v/>
          </cell>
          <cell r="RX909" t="str">
            <v/>
          </cell>
          <cell r="RY909" t="str">
            <v/>
          </cell>
        </row>
        <row r="910">
          <cell r="RT910" t="str">
            <v/>
          </cell>
          <cell r="RU910" t="str">
            <v/>
          </cell>
          <cell r="RV910" t="str">
            <v/>
          </cell>
          <cell r="RW910" t="str">
            <v/>
          </cell>
          <cell r="RX910" t="str">
            <v/>
          </cell>
          <cell r="RY910" t="str">
            <v/>
          </cell>
        </row>
        <row r="911">
          <cell r="RT911" t="str">
            <v/>
          </cell>
          <cell r="RU911" t="str">
            <v/>
          </cell>
          <cell r="RV911" t="str">
            <v/>
          </cell>
          <cell r="RW911" t="str">
            <v/>
          </cell>
          <cell r="RX911" t="str">
            <v/>
          </cell>
          <cell r="RY911" t="str">
            <v/>
          </cell>
        </row>
        <row r="912">
          <cell r="RT912" t="str">
            <v/>
          </cell>
          <cell r="RU912" t="str">
            <v/>
          </cell>
          <cell r="RV912" t="str">
            <v/>
          </cell>
          <cell r="RW912" t="str">
            <v/>
          </cell>
          <cell r="RX912" t="str">
            <v/>
          </cell>
          <cell r="RY912" t="str">
            <v/>
          </cell>
        </row>
        <row r="913">
          <cell r="RT913" t="str">
            <v/>
          </cell>
          <cell r="RU913" t="str">
            <v/>
          </cell>
          <cell r="RV913" t="str">
            <v/>
          </cell>
          <cell r="RW913" t="str">
            <v/>
          </cell>
          <cell r="RX913" t="str">
            <v/>
          </cell>
          <cell r="RY913" t="str">
            <v/>
          </cell>
        </row>
        <row r="914">
          <cell r="RT914" t="str">
            <v/>
          </cell>
          <cell r="RU914" t="str">
            <v/>
          </cell>
          <cell r="RV914" t="str">
            <v/>
          </cell>
          <cell r="RW914" t="str">
            <v/>
          </cell>
          <cell r="RX914" t="str">
            <v/>
          </cell>
          <cell r="RY914" t="str">
            <v/>
          </cell>
        </row>
        <row r="915">
          <cell r="RT915" t="str">
            <v/>
          </cell>
          <cell r="RU915" t="str">
            <v/>
          </cell>
          <cell r="RV915" t="str">
            <v/>
          </cell>
          <cell r="RW915" t="str">
            <v/>
          </cell>
          <cell r="RX915" t="str">
            <v/>
          </cell>
          <cell r="RY915" t="str">
            <v/>
          </cell>
        </row>
        <row r="916">
          <cell r="RT916" t="str">
            <v/>
          </cell>
          <cell r="RU916" t="str">
            <v/>
          </cell>
          <cell r="RV916" t="str">
            <v/>
          </cell>
          <cell r="RW916" t="str">
            <v/>
          </cell>
          <cell r="RX916" t="str">
            <v/>
          </cell>
          <cell r="RY916" t="str">
            <v/>
          </cell>
        </row>
        <row r="917">
          <cell r="RT917" t="str">
            <v/>
          </cell>
          <cell r="RU917" t="str">
            <v/>
          </cell>
          <cell r="RV917" t="str">
            <v/>
          </cell>
          <cell r="RW917" t="str">
            <v/>
          </cell>
          <cell r="RX917" t="str">
            <v/>
          </cell>
          <cell r="RY917" t="str">
            <v/>
          </cell>
        </row>
        <row r="918">
          <cell r="RT918" t="str">
            <v/>
          </cell>
          <cell r="RU918" t="str">
            <v/>
          </cell>
          <cell r="RV918" t="str">
            <v/>
          </cell>
          <cell r="RW918" t="str">
            <v/>
          </cell>
          <cell r="RX918" t="str">
            <v/>
          </cell>
          <cell r="RY918" t="str">
            <v/>
          </cell>
        </row>
        <row r="919">
          <cell r="RT919" t="str">
            <v/>
          </cell>
          <cell r="RU919" t="str">
            <v/>
          </cell>
          <cell r="RV919" t="str">
            <v/>
          </cell>
          <cell r="RW919" t="str">
            <v/>
          </cell>
          <cell r="RX919" t="str">
            <v/>
          </cell>
          <cell r="RY919" t="str">
            <v/>
          </cell>
        </row>
        <row r="920">
          <cell r="RT920" t="str">
            <v/>
          </cell>
          <cell r="RU920" t="str">
            <v/>
          </cell>
          <cell r="RV920" t="str">
            <v/>
          </cell>
          <cell r="RW920" t="str">
            <v/>
          </cell>
          <cell r="RX920" t="str">
            <v/>
          </cell>
          <cell r="RY920" t="str">
            <v/>
          </cell>
        </row>
        <row r="921">
          <cell r="RT921" t="str">
            <v/>
          </cell>
          <cell r="RU921" t="str">
            <v/>
          </cell>
          <cell r="RV921" t="str">
            <v/>
          </cell>
          <cell r="RW921" t="str">
            <v/>
          </cell>
          <cell r="RX921" t="str">
            <v/>
          </cell>
          <cell r="RY921" t="str">
            <v/>
          </cell>
        </row>
        <row r="922">
          <cell r="RT922" t="str">
            <v/>
          </cell>
          <cell r="RU922" t="str">
            <v/>
          </cell>
          <cell r="RV922" t="str">
            <v/>
          </cell>
          <cell r="RW922" t="str">
            <v/>
          </cell>
          <cell r="RX922" t="str">
            <v/>
          </cell>
          <cell r="RY922" t="str">
            <v/>
          </cell>
        </row>
        <row r="923">
          <cell r="RT923" t="str">
            <v/>
          </cell>
          <cell r="RU923" t="str">
            <v/>
          </cell>
          <cell r="RV923" t="str">
            <v/>
          </cell>
          <cell r="RW923" t="str">
            <v/>
          </cell>
          <cell r="RX923" t="str">
            <v/>
          </cell>
          <cell r="RY923" t="str">
            <v/>
          </cell>
        </row>
        <row r="924">
          <cell r="RT924" t="str">
            <v/>
          </cell>
          <cell r="RU924" t="str">
            <v/>
          </cell>
          <cell r="RV924" t="str">
            <v/>
          </cell>
          <cell r="RW924" t="str">
            <v/>
          </cell>
          <cell r="RX924" t="str">
            <v/>
          </cell>
          <cell r="RY924" t="str">
            <v/>
          </cell>
        </row>
        <row r="925">
          <cell r="RT925" t="str">
            <v/>
          </cell>
          <cell r="RU925" t="str">
            <v/>
          </cell>
          <cell r="RV925" t="str">
            <v/>
          </cell>
          <cell r="RW925" t="str">
            <v/>
          </cell>
          <cell r="RX925" t="str">
            <v/>
          </cell>
          <cell r="RY925" t="str">
            <v/>
          </cell>
        </row>
        <row r="926">
          <cell r="RT926" t="str">
            <v/>
          </cell>
          <cell r="RU926" t="str">
            <v/>
          </cell>
          <cell r="RV926" t="str">
            <v/>
          </cell>
          <cell r="RW926" t="str">
            <v/>
          </cell>
          <cell r="RX926" t="str">
            <v/>
          </cell>
          <cell r="RY926" t="str">
            <v/>
          </cell>
        </row>
        <row r="927">
          <cell r="RT927" t="str">
            <v/>
          </cell>
          <cell r="RU927" t="str">
            <v/>
          </cell>
          <cell r="RV927" t="str">
            <v/>
          </cell>
          <cell r="RW927" t="str">
            <v/>
          </cell>
          <cell r="RX927" t="str">
            <v/>
          </cell>
          <cell r="RY927" t="str">
            <v/>
          </cell>
        </row>
        <row r="928">
          <cell r="RT928" t="str">
            <v/>
          </cell>
          <cell r="RU928" t="str">
            <v/>
          </cell>
          <cell r="RV928" t="str">
            <v/>
          </cell>
          <cell r="RW928" t="str">
            <v/>
          </cell>
          <cell r="RX928" t="str">
            <v/>
          </cell>
          <cell r="RY928" t="str">
            <v/>
          </cell>
        </row>
        <row r="929">
          <cell r="RT929" t="str">
            <v/>
          </cell>
          <cell r="RU929" t="str">
            <v/>
          </cell>
          <cell r="RV929" t="str">
            <v/>
          </cell>
          <cell r="RW929" t="str">
            <v/>
          </cell>
          <cell r="RX929" t="str">
            <v/>
          </cell>
          <cell r="RY929" t="str">
            <v/>
          </cell>
        </row>
        <row r="930">
          <cell r="RT930" t="str">
            <v/>
          </cell>
          <cell r="RU930" t="str">
            <v/>
          </cell>
          <cell r="RV930" t="str">
            <v/>
          </cell>
          <cell r="RW930" t="str">
            <v/>
          </cell>
          <cell r="RX930" t="str">
            <v/>
          </cell>
          <cell r="RY930" t="str">
            <v/>
          </cell>
        </row>
        <row r="931">
          <cell r="RT931" t="str">
            <v/>
          </cell>
          <cell r="RU931" t="str">
            <v/>
          </cell>
          <cell r="RV931" t="str">
            <v/>
          </cell>
          <cell r="RW931" t="str">
            <v/>
          </cell>
          <cell r="RX931" t="str">
            <v/>
          </cell>
          <cell r="RY931" t="str">
            <v/>
          </cell>
        </row>
        <row r="932">
          <cell r="RT932" t="str">
            <v/>
          </cell>
          <cell r="RU932" t="str">
            <v/>
          </cell>
          <cell r="RV932" t="str">
            <v/>
          </cell>
          <cell r="RW932" t="str">
            <v/>
          </cell>
          <cell r="RX932" t="str">
            <v/>
          </cell>
          <cell r="RY932" t="str">
            <v/>
          </cell>
        </row>
        <row r="933">
          <cell r="RT933" t="str">
            <v/>
          </cell>
          <cell r="RU933" t="str">
            <v/>
          </cell>
          <cell r="RV933" t="str">
            <v/>
          </cell>
          <cell r="RW933" t="str">
            <v/>
          </cell>
          <cell r="RX933" t="str">
            <v/>
          </cell>
          <cell r="RY933" t="str">
            <v/>
          </cell>
        </row>
        <row r="934">
          <cell r="RT934" t="str">
            <v/>
          </cell>
          <cell r="RU934" t="str">
            <v/>
          </cell>
          <cell r="RV934" t="str">
            <v/>
          </cell>
          <cell r="RW934" t="str">
            <v/>
          </cell>
          <cell r="RX934" t="str">
            <v/>
          </cell>
          <cell r="RY934" t="str">
            <v/>
          </cell>
        </row>
        <row r="935">
          <cell r="RT935" t="str">
            <v/>
          </cell>
          <cell r="RU935" t="str">
            <v/>
          </cell>
          <cell r="RV935" t="str">
            <v/>
          </cell>
          <cell r="RW935" t="str">
            <v/>
          </cell>
          <cell r="RX935" t="str">
            <v/>
          </cell>
          <cell r="RY935" t="str">
            <v/>
          </cell>
        </row>
        <row r="936">
          <cell r="RT936" t="str">
            <v/>
          </cell>
          <cell r="RU936" t="str">
            <v/>
          </cell>
          <cell r="RV936" t="str">
            <v/>
          </cell>
          <cell r="RW936" t="str">
            <v/>
          </cell>
          <cell r="RX936" t="str">
            <v/>
          </cell>
          <cell r="RY936" t="str">
            <v/>
          </cell>
        </row>
        <row r="937">
          <cell r="RT937" t="str">
            <v/>
          </cell>
          <cell r="RU937" t="str">
            <v/>
          </cell>
          <cell r="RV937" t="str">
            <v/>
          </cell>
          <cell r="RW937" t="str">
            <v/>
          </cell>
          <cell r="RX937" t="str">
            <v/>
          </cell>
          <cell r="RY937" t="str">
            <v/>
          </cell>
        </row>
        <row r="938">
          <cell r="RT938" t="str">
            <v/>
          </cell>
          <cell r="RU938" t="str">
            <v/>
          </cell>
          <cell r="RV938" t="str">
            <v/>
          </cell>
          <cell r="RW938" t="str">
            <v/>
          </cell>
          <cell r="RX938" t="str">
            <v/>
          </cell>
          <cell r="RY938" t="str">
            <v/>
          </cell>
        </row>
        <row r="939">
          <cell r="RT939" t="str">
            <v/>
          </cell>
          <cell r="RU939" t="str">
            <v/>
          </cell>
          <cell r="RV939" t="str">
            <v/>
          </cell>
          <cell r="RW939" t="str">
            <v/>
          </cell>
          <cell r="RX939" t="str">
            <v/>
          </cell>
          <cell r="RY939" t="str">
            <v/>
          </cell>
        </row>
        <row r="940">
          <cell r="RT940" t="str">
            <v/>
          </cell>
          <cell r="RU940" t="str">
            <v/>
          </cell>
          <cell r="RV940" t="str">
            <v/>
          </cell>
          <cell r="RW940" t="str">
            <v/>
          </cell>
          <cell r="RX940" t="str">
            <v/>
          </cell>
          <cell r="RY940" t="str">
            <v/>
          </cell>
        </row>
        <row r="941">
          <cell r="RT941" t="str">
            <v/>
          </cell>
          <cell r="RU941" t="str">
            <v/>
          </cell>
          <cell r="RV941" t="str">
            <v/>
          </cell>
          <cell r="RW941" t="str">
            <v/>
          </cell>
          <cell r="RX941" t="str">
            <v/>
          </cell>
          <cell r="RY941" t="str">
            <v/>
          </cell>
        </row>
        <row r="942">
          <cell r="RT942" t="str">
            <v/>
          </cell>
          <cell r="RU942" t="str">
            <v/>
          </cell>
          <cell r="RV942" t="str">
            <v/>
          </cell>
          <cell r="RW942" t="str">
            <v/>
          </cell>
          <cell r="RX942" t="str">
            <v/>
          </cell>
          <cell r="RY942" t="str">
            <v/>
          </cell>
        </row>
        <row r="943">
          <cell r="RT943" t="str">
            <v/>
          </cell>
          <cell r="RU943" t="str">
            <v/>
          </cell>
          <cell r="RV943" t="str">
            <v/>
          </cell>
          <cell r="RW943" t="str">
            <v/>
          </cell>
          <cell r="RX943" t="str">
            <v/>
          </cell>
          <cell r="RY943" t="str">
            <v/>
          </cell>
        </row>
        <row r="944">
          <cell r="RT944" t="str">
            <v/>
          </cell>
          <cell r="RU944" t="str">
            <v/>
          </cell>
          <cell r="RV944" t="str">
            <v/>
          </cell>
          <cell r="RW944" t="str">
            <v/>
          </cell>
          <cell r="RX944" t="str">
            <v/>
          </cell>
          <cell r="RY944" t="str">
            <v/>
          </cell>
        </row>
        <row r="945">
          <cell r="RT945" t="str">
            <v/>
          </cell>
          <cell r="RU945" t="str">
            <v/>
          </cell>
          <cell r="RV945" t="str">
            <v/>
          </cell>
          <cell r="RW945" t="str">
            <v/>
          </cell>
          <cell r="RX945" t="str">
            <v/>
          </cell>
          <cell r="RY945" t="str">
            <v/>
          </cell>
        </row>
        <row r="946">
          <cell r="RT946" t="str">
            <v/>
          </cell>
          <cell r="RU946" t="str">
            <v/>
          </cell>
          <cell r="RV946" t="str">
            <v/>
          </cell>
          <cell r="RW946" t="str">
            <v/>
          </cell>
          <cell r="RX946" t="str">
            <v/>
          </cell>
          <cell r="RY946" t="str">
            <v/>
          </cell>
        </row>
        <row r="947">
          <cell r="RT947" t="str">
            <v/>
          </cell>
          <cell r="RU947" t="str">
            <v/>
          </cell>
          <cell r="RV947" t="str">
            <v/>
          </cell>
          <cell r="RW947" t="str">
            <v/>
          </cell>
          <cell r="RX947" t="str">
            <v/>
          </cell>
          <cell r="RY947" t="str">
            <v/>
          </cell>
        </row>
        <row r="948">
          <cell r="RT948" t="str">
            <v/>
          </cell>
          <cell r="RU948" t="str">
            <v/>
          </cell>
          <cell r="RV948" t="str">
            <v/>
          </cell>
          <cell r="RW948" t="str">
            <v/>
          </cell>
          <cell r="RX948" t="str">
            <v/>
          </cell>
          <cell r="RY948" t="str">
            <v/>
          </cell>
        </row>
        <row r="949">
          <cell r="RT949" t="str">
            <v/>
          </cell>
          <cell r="RU949" t="str">
            <v/>
          </cell>
          <cell r="RV949" t="str">
            <v/>
          </cell>
          <cell r="RW949" t="str">
            <v/>
          </cell>
          <cell r="RX949" t="str">
            <v/>
          </cell>
          <cell r="RY949" t="str">
            <v/>
          </cell>
        </row>
        <row r="950">
          <cell r="RT950" t="str">
            <v/>
          </cell>
          <cell r="RU950" t="str">
            <v/>
          </cell>
          <cell r="RV950" t="str">
            <v/>
          </cell>
          <cell r="RW950" t="str">
            <v/>
          </cell>
          <cell r="RX950" t="str">
            <v/>
          </cell>
          <cell r="RY950" t="str">
            <v/>
          </cell>
        </row>
        <row r="951">
          <cell r="RT951" t="str">
            <v/>
          </cell>
          <cell r="RU951" t="str">
            <v/>
          </cell>
          <cell r="RV951" t="str">
            <v/>
          </cell>
          <cell r="RW951" t="str">
            <v/>
          </cell>
          <cell r="RX951" t="str">
            <v/>
          </cell>
          <cell r="RY951" t="str">
            <v/>
          </cell>
        </row>
        <row r="952">
          <cell r="RT952" t="str">
            <v/>
          </cell>
          <cell r="RU952" t="str">
            <v/>
          </cell>
          <cell r="RV952" t="str">
            <v/>
          </cell>
          <cell r="RW952" t="str">
            <v/>
          </cell>
          <cell r="RX952" t="str">
            <v/>
          </cell>
          <cell r="RY952" t="str">
            <v/>
          </cell>
        </row>
        <row r="953">
          <cell r="RT953" t="str">
            <v/>
          </cell>
          <cell r="RU953" t="str">
            <v/>
          </cell>
          <cell r="RV953" t="str">
            <v/>
          </cell>
          <cell r="RW953" t="str">
            <v/>
          </cell>
          <cell r="RX953" t="str">
            <v/>
          </cell>
          <cell r="RY953" t="str">
            <v/>
          </cell>
        </row>
        <row r="954">
          <cell r="RT954" t="str">
            <v/>
          </cell>
          <cell r="RU954" t="str">
            <v/>
          </cell>
          <cell r="RV954" t="str">
            <v/>
          </cell>
          <cell r="RW954" t="str">
            <v/>
          </cell>
          <cell r="RX954" t="str">
            <v/>
          </cell>
          <cell r="RY954" t="str">
            <v/>
          </cell>
        </row>
        <row r="955">
          <cell r="RT955" t="str">
            <v/>
          </cell>
          <cell r="RU955" t="str">
            <v/>
          </cell>
          <cell r="RV955" t="str">
            <v/>
          </cell>
          <cell r="RW955" t="str">
            <v/>
          </cell>
          <cell r="RX955" t="str">
            <v/>
          </cell>
          <cell r="RY955" t="str">
            <v/>
          </cell>
        </row>
        <row r="956">
          <cell r="RT956" t="str">
            <v/>
          </cell>
          <cell r="RU956" t="str">
            <v/>
          </cell>
          <cell r="RV956" t="str">
            <v/>
          </cell>
          <cell r="RW956" t="str">
            <v/>
          </cell>
          <cell r="RX956" t="str">
            <v/>
          </cell>
          <cell r="RY956" t="str">
            <v/>
          </cell>
        </row>
        <row r="957">
          <cell r="RT957" t="str">
            <v/>
          </cell>
          <cell r="RU957" t="str">
            <v/>
          </cell>
          <cell r="RV957" t="str">
            <v/>
          </cell>
          <cell r="RW957" t="str">
            <v/>
          </cell>
          <cell r="RX957" t="str">
            <v/>
          </cell>
          <cell r="RY957" t="str">
            <v/>
          </cell>
        </row>
        <row r="958">
          <cell r="RT958" t="str">
            <v/>
          </cell>
          <cell r="RU958" t="str">
            <v/>
          </cell>
          <cell r="RV958" t="str">
            <v/>
          </cell>
          <cell r="RW958" t="str">
            <v/>
          </cell>
          <cell r="RX958" t="str">
            <v/>
          </cell>
          <cell r="RY958" t="str">
            <v/>
          </cell>
        </row>
        <row r="959">
          <cell r="RT959" t="str">
            <v/>
          </cell>
          <cell r="RU959" t="str">
            <v/>
          </cell>
          <cell r="RV959" t="str">
            <v/>
          </cell>
          <cell r="RW959" t="str">
            <v/>
          </cell>
          <cell r="RX959" t="str">
            <v/>
          </cell>
          <cell r="RY959" t="str">
            <v/>
          </cell>
        </row>
        <row r="960">
          <cell r="RT960" t="str">
            <v/>
          </cell>
          <cell r="RU960" t="str">
            <v/>
          </cell>
          <cell r="RV960" t="str">
            <v/>
          </cell>
          <cell r="RW960" t="str">
            <v/>
          </cell>
          <cell r="RX960" t="str">
            <v/>
          </cell>
          <cell r="RY960" t="str">
            <v/>
          </cell>
        </row>
        <row r="961">
          <cell r="RT961" t="str">
            <v/>
          </cell>
          <cell r="RU961" t="str">
            <v/>
          </cell>
          <cell r="RV961" t="str">
            <v/>
          </cell>
          <cell r="RW961" t="str">
            <v/>
          </cell>
          <cell r="RX961" t="str">
            <v/>
          </cell>
          <cell r="RY961" t="str">
            <v/>
          </cell>
        </row>
        <row r="962">
          <cell r="RT962" t="str">
            <v/>
          </cell>
          <cell r="RU962" t="str">
            <v/>
          </cell>
          <cell r="RV962" t="str">
            <v/>
          </cell>
          <cell r="RW962" t="str">
            <v/>
          </cell>
          <cell r="RX962" t="str">
            <v/>
          </cell>
          <cell r="RY962" t="str">
            <v/>
          </cell>
        </row>
        <row r="963">
          <cell r="RT963" t="str">
            <v/>
          </cell>
          <cell r="RU963" t="str">
            <v/>
          </cell>
          <cell r="RV963" t="str">
            <v/>
          </cell>
          <cell r="RW963" t="str">
            <v/>
          </cell>
          <cell r="RX963" t="str">
            <v/>
          </cell>
          <cell r="RY963" t="str">
            <v/>
          </cell>
        </row>
        <row r="964">
          <cell r="RT964" t="str">
            <v/>
          </cell>
          <cell r="RU964" t="str">
            <v/>
          </cell>
          <cell r="RV964" t="str">
            <v/>
          </cell>
          <cell r="RW964" t="str">
            <v/>
          </cell>
          <cell r="RX964" t="str">
            <v/>
          </cell>
          <cell r="RY964" t="str">
            <v/>
          </cell>
        </row>
        <row r="965">
          <cell r="RT965" t="str">
            <v/>
          </cell>
          <cell r="RU965" t="str">
            <v/>
          </cell>
          <cell r="RV965" t="str">
            <v/>
          </cell>
          <cell r="RW965" t="str">
            <v/>
          </cell>
          <cell r="RX965" t="str">
            <v/>
          </cell>
          <cell r="RY965" t="str">
            <v/>
          </cell>
        </row>
        <row r="966">
          <cell r="RT966" t="str">
            <v/>
          </cell>
          <cell r="RU966" t="str">
            <v/>
          </cell>
          <cell r="RV966" t="str">
            <v/>
          </cell>
          <cell r="RW966" t="str">
            <v/>
          </cell>
          <cell r="RX966" t="str">
            <v/>
          </cell>
          <cell r="RY966" t="str">
            <v/>
          </cell>
        </row>
        <row r="967">
          <cell r="RT967" t="str">
            <v/>
          </cell>
          <cell r="RU967" t="str">
            <v/>
          </cell>
          <cell r="RV967" t="str">
            <v/>
          </cell>
          <cell r="RW967" t="str">
            <v/>
          </cell>
          <cell r="RX967" t="str">
            <v/>
          </cell>
          <cell r="RY967" t="str">
            <v/>
          </cell>
        </row>
        <row r="968">
          <cell r="RT968" t="str">
            <v/>
          </cell>
          <cell r="RU968" t="str">
            <v/>
          </cell>
          <cell r="RV968" t="str">
            <v/>
          </cell>
          <cell r="RW968" t="str">
            <v/>
          </cell>
          <cell r="RX968" t="str">
            <v/>
          </cell>
          <cell r="RY968" t="str">
            <v/>
          </cell>
        </row>
        <row r="969">
          <cell r="RT969" t="str">
            <v/>
          </cell>
          <cell r="RU969" t="str">
            <v/>
          </cell>
          <cell r="RV969" t="str">
            <v/>
          </cell>
          <cell r="RW969" t="str">
            <v/>
          </cell>
          <cell r="RX969" t="str">
            <v/>
          </cell>
          <cell r="RY969" t="str">
            <v/>
          </cell>
        </row>
        <row r="970">
          <cell r="RT970" t="str">
            <v/>
          </cell>
          <cell r="RU970" t="str">
            <v/>
          </cell>
          <cell r="RV970" t="str">
            <v/>
          </cell>
          <cell r="RW970" t="str">
            <v/>
          </cell>
          <cell r="RX970" t="str">
            <v/>
          </cell>
          <cell r="RY970" t="str">
            <v/>
          </cell>
        </row>
        <row r="971">
          <cell r="RT971" t="str">
            <v/>
          </cell>
          <cell r="RU971" t="str">
            <v/>
          </cell>
          <cell r="RV971" t="str">
            <v/>
          </cell>
          <cell r="RW971" t="str">
            <v/>
          </cell>
          <cell r="RX971" t="str">
            <v/>
          </cell>
          <cell r="RY971" t="str">
            <v/>
          </cell>
        </row>
        <row r="972">
          <cell r="RT972" t="str">
            <v/>
          </cell>
          <cell r="RU972" t="str">
            <v/>
          </cell>
          <cell r="RV972" t="str">
            <v/>
          </cell>
          <cell r="RW972" t="str">
            <v/>
          </cell>
          <cell r="RX972" t="str">
            <v/>
          </cell>
          <cell r="RY972" t="str">
            <v/>
          </cell>
        </row>
        <row r="973">
          <cell r="RT973" t="str">
            <v/>
          </cell>
          <cell r="RU973" t="str">
            <v/>
          </cell>
          <cell r="RV973" t="str">
            <v/>
          </cell>
          <cell r="RW973" t="str">
            <v/>
          </cell>
          <cell r="RX973" t="str">
            <v/>
          </cell>
          <cell r="RY973" t="str">
            <v/>
          </cell>
        </row>
        <row r="974">
          <cell r="RT974" t="str">
            <v/>
          </cell>
          <cell r="RU974" t="str">
            <v/>
          </cell>
          <cell r="RV974" t="str">
            <v/>
          </cell>
          <cell r="RW974" t="str">
            <v/>
          </cell>
          <cell r="RX974" t="str">
            <v/>
          </cell>
          <cell r="RY974" t="str">
            <v/>
          </cell>
        </row>
        <row r="975">
          <cell r="RT975" t="str">
            <v/>
          </cell>
          <cell r="RU975" t="str">
            <v/>
          </cell>
          <cell r="RV975" t="str">
            <v/>
          </cell>
          <cell r="RW975" t="str">
            <v/>
          </cell>
          <cell r="RX975" t="str">
            <v/>
          </cell>
          <cell r="RY975" t="str">
            <v/>
          </cell>
        </row>
        <row r="976">
          <cell r="RT976" t="str">
            <v/>
          </cell>
          <cell r="RU976" t="str">
            <v/>
          </cell>
          <cell r="RV976" t="str">
            <v/>
          </cell>
          <cell r="RW976" t="str">
            <v/>
          </cell>
          <cell r="RX976" t="str">
            <v/>
          </cell>
          <cell r="RY976" t="str">
            <v/>
          </cell>
        </row>
        <row r="977">
          <cell r="RT977" t="str">
            <v/>
          </cell>
          <cell r="RU977" t="str">
            <v/>
          </cell>
          <cell r="RV977" t="str">
            <v/>
          </cell>
          <cell r="RW977" t="str">
            <v/>
          </cell>
          <cell r="RX977" t="str">
            <v/>
          </cell>
          <cell r="RY977" t="str">
            <v/>
          </cell>
        </row>
        <row r="978">
          <cell r="RT978" t="str">
            <v/>
          </cell>
          <cell r="RU978" t="str">
            <v/>
          </cell>
          <cell r="RV978" t="str">
            <v/>
          </cell>
          <cell r="RW978" t="str">
            <v/>
          </cell>
          <cell r="RX978" t="str">
            <v/>
          </cell>
          <cell r="RY978" t="str">
            <v/>
          </cell>
        </row>
        <row r="979">
          <cell r="RT979" t="str">
            <v/>
          </cell>
          <cell r="RU979" t="str">
            <v/>
          </cell>
          <cell r="RV979" t="str">
            <v/>
          </cell>
          <cell r="RW979" t="str">
            <v/>
          </cell>
          <cell r="RX979" t="str">
            <v/>
          </cell>
          <cell r="RY979" t="str">
            <v/>
          </cell>
        </row>
        <row r="980">
          <cell r="RT980" t="str">
            <v/>
          </cell>
          <cell r="RU980" t="str">
            <v/>
          </cell>
          <cell r="RV980" t="str">
            <v/>
          </cell>
          <cell r="RW980" t="str">
            <v/>
          </cell>
          <cell r="RX980" t="str">
            <v/>
          </cell>
          <cell r="RY980" t="str">
            <v/>
          </cell>
        </row>
        <row r="981">
          <cell r="RT981" t="str">
            <v/>
          </cell>
          <cell r="RU981" t="str">
            <v/>
          </cell>
          <cell r="RV981" t="str">
            <v/>
          </cell>
          <cell r="RW981" t="str">
            <v/>
          </cell>
          <cell r="RX981" t="str">
            <v/>
          </cell>
          <cell r="RY981" t="str">
            <v/>
          </cell>
        </row>
        <row r="982">
          <cell r="RT982" t="str">
            <v/>
          </cell>
          <cell r="RU982" t="str">
            <v/>
          </cell>
          <cell r="RV982" t="str">
            <v/>
          </cell>
          <cell r="RW982" t="str">
            <v/>
          </cell>
          <cell r="RX982" t="str">
            <v/>
          </cell>
          <cell r="RY982" t="str">
            <v/>
          </cell>
        </row>
        <row r="983">
          <cell r="RT983" t="str">
            <v/>
          </cell>
          <cell r="RU983" t="str">
            <v/>
          </cell>
          <cell r="RV983" t="str">
            <v/>
          </cell>
          <cell r="RW983" t="str">
            <v/>
          </cell>
          <cell r="RX983" t="str">
            <v/>
          </cell>
          <cell r="RY983" t="str">
            <v/>
          </cell>
        </row>
        <row r="984">
          <cell r="RT984" t="str">
            <v/>
          </cell>
          <cell r="RU984" t="str">
            <v/>
          </cell>
          <cell r="RV984" t="str">
            <v/>
          </cell>
          <cell r="RW984" t="str">
            <v/>
          </cell>
          <cell r="RX984" t="str">
            <v/>
          </cell>
          <cell r="RY984" t="str">
            <v/>
          </cell>
        </row>
        <row r="985">
          <cell r="RT985" t="str">
            <v/>
          </cell>
          <cell r="RU985" t="str">
            <v/>
          </cell>
          <cell r="RV985" t="str">
            <v/>
          </cell>
          <cell r="RW985" t="str">
            <v/>
          </cell>
          <cell r="RX985" t="str">
            <v/>
          </cell>
          <cell r="RY985" t="str">
            <v/>
          </cell>
        </row>
        <row r="986">
          <cell r="RT986" t="str">
            <v/>
          </cell>
          <cell r="RU986" t="str">
            <v/>
          </cell>
          <cell r="RV986" t="str">
            <v/>
          </cell>
          <cell r="RW986" t="str">
            <v/>
          </cell>
          <cell r="RX986" t="str">
            <v/>
          </cell>
          <cell r="RY986" t="str">
            <v/>
          </cell>
        </row>
        <row r="987">
          <cell r="RT987" t="str">
            <v/>
          </cell>
          <cell r="RU987" t="str">
            <v/>
          </cell>
          <cell r="RV987" t="str">
            <v/>
          </cell>
          <cell r="RW987" t="str">
            <v/>
          </cell>
          <cell r="RX987" t="str">
            <v/>
          </cell>
          <cell r="RY987" t="str">
            <v/>
          </cell>
        </row>
        <row r="988">
          <cell r="RT988" t="str">
            <v/>
          </cell>
          <cell r="RU988" t="str">
            <v/>
          </cell>
          <cell r="RV988" t="str">
            <v/>
          </cell>
          <cell r="RW988" t="str">
            <v/>
          </cell>
          <cell r="RX988" t="str">
            <v/>
          </cell>
          <cell r="RY988" t="str">
            <v/>
          </cell>
        </row>
        <row r="989">
          <cell r="RT989" t="str">
            <v/>
          </cell>
          <cell r="RU989" t="str">
            <v/>
          </cell>
          <cell r="RV989" t="str">
            <v/>
          </cell>
          <cell r="RW989" t="str">
            <v/>
          </cell>
          <cell r="RX989" t="str">
            <v/>
          </cell>
          <cell r="RY989" t="str">
            <v/>
          </cell>
        </row>
        <row r="990">
          <cell r="RT990" t="str">
            <v/>
          </cell>
          <cell r="RU990" t="str">
            <v/>
          </cell>
          <cell r="RV990" t="str">
            <v/>
          </cell>
          <cell r="RW990" t="str">
            <v/>
          </cell>
          <cell r="RX990" t="str">
            <v/>
          </cell>
          <cell r="RY990" t="str">
            <v/>
          </cell>
        </row>
        <row r="991">
          <cell r="RT991" t="str">
            <v/>
          </cell>
          <cell r="RU991" t="str">
            <v/>
          </cell>
          <cell r="RV991" t="str">
            <v/>
          </cell>
          <cell r="RW991" t="str">
            <v/>
          </cell>
          <cell r="RX991" t="str">
            <v/>
          </cell>
          <cell r="RY991" t="str">
            <v/>
          </cell>
        </row>
        <row r="992">
          <cell r="RT992" t="str">
            <v/>
          </cell>
          <cell r="RU992" t="str">
            <v/>
          </cell>
          <cell r="RV992" t="str">
            <v/>
          </cell>
          <cell r="RW992" t="str">
            <v/>
          </cell>
          <cell r="RX992" t="str">
            <v/>
          </cell>
          <cell r="RY992" t="str">
            <v/>
          </cell>
        </row>
        <row r="993">
          <cell r="RT993" t="str">
            <v/>
          </cell>
          <cell r="RU993" t="str">
            <v/>
          </cell>
          <cell r="RV993" t="str">
            <v/>
          </cell>
          <cell r="RW993" t="str">
            <v/>
          </cell>
          <cell r="RX993" t="str">
            <v/>
          </cell>
          <cell r="RY993" t="str">
            <v/>
          </cell>
        </row>
        <row r="994">
          <cell r="RT994" t="str">
            <v/>
          </cell>
          <cell r="RU994" t="str">
            <v/>
          </cell>
          <cell r="RV994" t="str">
            <v/>
          </cell>
          <cell r="RW994" t="str">
            <v/>
          </cell>
          <cell r="RX994" t="str">
            <v/>
          </cell>
          <cell r="RY994" t="str">
            <v/>
          </cell>
        </row>
        <row r="995">
          <cell r="RT995" t="str">
            <v/>
          </cell>
          <cell r="RU995" t="str">
            <v/>
          </cell>
          <cell r="RV995" t="str">
            <v/>
          </cell>
          <cell r="RW995" t="str">
            <v/>
          </cell>
          <cell r="RX995" t="str">
            <v/>
          </cell>
          <cell r="RY995" t="str">
            <v/>
          </cell>
        </row>
        <row r="996">
          <cell r="RT996" t="str">
            <v/>
          </cell>
          <cell r="RU996" t="str">
            <v/>
          </cell>
          <cell r="RV996" t="str">
            <v/>
          </cell>
          <cell r="RW996" t="str">
            <v/>
          </cell>
          <cell r="RX996" t="str">
            <v/>
          </cell>
          <cell r="RY996" t="str">
            <v/>
          </cell>
        </row>
        <row r="997">
          <cell r="RT997" t="str">
            <v/>
          </cell>
          <cell r="RU997" t="str">
            <v/>
          </cell>
          <cell r="RV997" t="str">
            <v/>
          </cell>
          <cell r="RW997" t="str">
            <v/>
          </cell>
          <cell r="RX997" t="str">
            <v/>
          </cell>
          <cell r="RY997" t="str">
            <v/>
          </cell>
        </row>
        <row r="998">
          <cell r="RT998" t="str">
            <v/>
          </cell>
          <cell r="RU998" t="str">
            <v/>
          </cell>
          <cell r="RV998" t="str">
            <v/>
          </cell>
          <cell r="RW998" t="str">
            <v/>
          </cell>
          <cell r="RX998" t="str">
            <v/>
          </cell>
          <cell r="RY998" t="str">
            <v/>
          </cell>
        </row>
        <row r="999">
          <cell r="RT999" t="str">
            <v/>
          </cell>
          <cell r="RU999" t="str">
            <v/>
          </cell>
          <cell r="RV999" t="str">
            <v/>
          </cell>
          <cell r="RW999" t="str">
            <v/>
          </cell>
          <cell r="RX999" t="str">
            <v/>
          </cell>
          <cell r="RY999" t="str">
            <v/>
          </cell>
        </row>
        <row r="1000">
          <cell r="RT1000" t="str">
            <v/>
          </cell>
          <cell r="RU1000" t="str">
            <v/>
          </cell>
          <cell r="RV1000" t="str">
            <v/>
          </cell>
          <cell r="RW1000" t="str">
            <v/>
          </cell>
          <cell r="RX1000" t="str">
            <v/>
          </cell>
          <cell r="RY1000" t="str">
            <v/>
          </cell>
        </row>
        <row r="1001">
          <cell r="RT1001" t="str">
            <v/>
          </cell>
          <cell r="RU1001" t="str">
            <v/>
          </cell>
          <cell r="RV1001" t="str">
            <v/>
          </cell>
          <cell r="RW1001" t="str">
            <v/>
          </cell>
          <cell r="RX1001" t="str">
            <v/>
          </cell>
          <cell r="RY1001" t="str">
            <v/>
          </cell>
        </row>
        <row r="1002">
          <cell r="RT1002" t="str">
            <v/>
          </cell>
          <cell r="RU1002" t="str">
            <v/>
          </cell>
          <cell r="RV1002" t="str">
            <v/>
          </cell>
          <cell r="RW1002" t="str">
            <v/>
          </cell>
          <cell r="RX1002" t="str">
            <v/>
          </cell>
          <cell r="RY1002" t="str">
            <v/>
          </cell>
        </row>
        <row r="1003">
          <cell r="RT1003" t="str">
            <v/>
          </cell>
          <cell r="RU1003" t="str">
            <v/>
          </cell>
          <cell r="RV1003" t="str">
            <v/>
          </cell>
          <cell r="RW1003" t="str">
            <v/>
          </cell>
          <cell r="RX1003" t="str">
            <v/>
          </cell>
          <cell r="RY1003" t="str">
            <v/>
          </cell>
        </row>
        <row r="1004">
          <cell r="RT1004" t="str">
            <v/>
          </cell>
          <cell r="RU1004" t="str">
            <v/>
          </cell>
          <cell r="RV1004" t="str">
            <v/>
          </cell>
          <cell r="RW1004" t="str">
            <v/>
          </cell>
          <cell r="RX1004" t="str">
            <v/>
          </cell>
          <cell r="RY1004" t="str">
            <v/>
          </cell>
        </row>
        <row r="1005">
          <cell r="RT1005" t="str">
            <v/>
          </cell>
          <cell r="RU1005" t="str">
            <v/>
          </cell>
          <cell r="RV1005" t="str">
            <v/>
          </cell>
          <cell r="RW1005" t="str">
            <v/>
          </cell>
          <cell r="RX1005" t="str">
            <v/>
          </cell>
          <cell r="RY1005" t="str">
            <v/>
          </cell>
        </row>
        <row r="1006">
          <cell r="RT1006" t="str">
            <v/>
          </cell>
          <cell r="RU1006" t="str">
            <v/>
          </cell>
          <cell r="RV1006" t="str">
            <v/>
          </cell>
          <cell r="RW1006" t="str">
            <v/>
          </cell>
          <cell r="RX1006" t="str">
            <v/>
          </cell>
          <cell r="RY1006" t="str">
            <v/>
          </cell>
        </row>
        <row r="1007">
          <cell r="RT1007" t="str">
            <v/>
          </cell>
          <cell r="RU1007" t="str">
            <v/>
          </cell>
          <cell r="RV1007" t="str">
            <v/>
          </cell>
          <cell r="RW1007" t="str">
            <v/>
          </cell>
          <cell r="RX1007" t="str">
            <v/>
          </cell>
          <cell r="RY1007" t="str">
            <v/>
          </cell>
        </row>
        <row r="1008">
          <cell r="RT1008" t="str">
            <v/>
          </cell>
          <cell r="RU1008" t="str">
            <v/>
          </cell>
          <cell r="RV1008" t="str">
            <v/>
          </cell>
          <cell r="RW1008" t="str">
            <v/>
          </cell>
          <cell r="RX1008" t="str">
            <v/>
          </cell>
          <cell r="RY1008" t="str">
            <v/>
          </cell>
        </row>
        <row r="1009">
          <cell r="RT1009" t="str">
            <v/>
          </cell>
          <cell r="RU1009" t="str">
            <v/>
          </cell>
          <cell r="RV1009" t="str">
            <v/>
          </cell>
          <cell r="RW1009" t="str">
            <v/>
          </cell>
          <cell r="RX1009" t="str">
            <v/>
          </cell>
          <cell r="RY1009" t="str">
            <v/>
          </cell>
        </row>
        <row r="1010">
          <cell r="RT1010" t="str">
            <v/>
          </cell>
          <cell r="RU1010" t="str">
            <v/>
          </cell>
          <cell r="RV1010" t="str">
            <v/>
          </cell>
          <cell r="RW1010" t="str">
            <v/>
          </cell>
          <cell r="RX1010" t="str">
            <v/>
          </cell>
          <cell r="RY1010" t="str">
            <v/>
          </cell>
        </row>
        <row r="1011">
          <cell r="RT1011" t="str">
            <v/>
          </cell>
          <cell r="RU1011" t="str">
            <v/>
          </cell>
          <cell r="RV1011" t="str">
            <v/>
          </cell>
          <cell r="RW1011" t="str">
            <v/>
          </cell>
          <cell r="RX1011" t="str">
            <v/>
          </cell>
          <cell r="RY1011" t="str">
            <v/>
          </cell>
        </row>
        <row r="1012">
          <cell r="RT1012" t="str">
            <v/>
          </cell>
          <cell r="RU1012" t="str">
            <v/>
          </cell>
          <cell r="RV1012" t="str">
            <v/>
          </cell>
          <cell r="RW1012" t="str">
            <v/>
          </cell>
          <cell r="RX1012" t="str">
            <v/>
          </cell>
          <cell r="RY1012" t="str">
            <v/>
          </cell>
        </row>
        <row r="1013">
          <cell r="RT1013" t="str">
            <v/>
          </cell>
          <cell r="RU1013" t="str">
            <v/>
          </cell>
          <cell r="RV1013" t="str">
            <v/>
          </cell>
          <cell r="RW1013" t="str">
            <v/>
          </cell>
          <cell r="RX1013" t="str">
            <v/>
          </cell>
          <cell r="RY1013" t="str">
            <v/>
          </cell>
        </row>
        <row r="1014">
          <cell r="RT1014" t="str">
            <v/>
          </cell>
          <cell r="RU1014" t="str">
            <v/>
          </cell>
          <cell r="RV1014" t="str">
            <v/>
          </cell>
          <cell r="RW1014" t="str">
            <v/>
          </cell>
          <cell r="RX1014" t="str">
            <v/>
          </cell>
          <cell r="RY1014" t="str">
            <v/>
          </cell>
        </row>
        <row r="1015">
          <cell r="RT1015" t="str">
            <v/>
          </cell>
          <cell r="RU1015" t="str">
            <v/>
          </cell>
          <cell r="RV1015" t="str">
            <v/>
          </cell>
          <cell r="RW1015" t="str">
            <v/>
          </cell>
          <cell r="RX1015" t="str">
            <v/>
          </cell>
          <cell r="RY1015" t="str">
            <v/>
          </cell>
        </row>
        <row r="1016">
          <cell r="RT1016" t="str">
            <v/>
          </cell>
          <cell r="RU1016" t="str">
            <v/>
          </cell>
          <cell r="RV1016" t="str">
            <v/>
          </cell>
          <cell r="RW1016" t="str">
            <v/>
          </cell>
          <cell r="RX1016" t="str">
            <v/>
          </cell>
          <cell r="RY1016" t="str">
            <v/>
          </cell>
        </row>
        <row r="1017">
          <cell r="RT1017" t="str">
            <v/>
          </cell>
          <cell r="RU1017" t="str">
            <v/>
          </cell>
          <cell r="RV1017" t="str">
            <v/>
          </cell>
          <cell r="RW1017" t="str">
            <v/>
          </cell>
          <cell r="RX1017" t="str">
            <v/>
          </cell>
          <cell r="RY1017" t="str">
            <v/>
          </cell>
        </row>
        <row r="1018">
          <cell r="RT1018" t="str">
            <v/>
          </cell>
          <cell r="RU1018" t="str">
            <v/>
          </cell>
          <cell r="RV1018" t="str">
            <v/>
          </cell>
          <cell r="RW1018" t="str">
            <v/>
          </cell>
          <cell r="RX1018" t="str">
            <v/>
          </cell>
          <cell r="RY1018" t="str">
            <v/>
          </cell>
        </row>
        <row r="1019">
          <cell r="RT1019" t="str">
            <v/>
          </cell>
          <cell r="RU1019" t="str">
            <v/>
          </cell>
          <cell r="RV1019" t="str">
            <v/>
          </cell>
          <cell r="RW1019" t="str">
            <v/>
          </cell>
          <cell r="RX1019" t="str">
            <v/>
          </cell>
          <cell r="RY1019" t="str">
            <v/>
          </cell>
        </row>
        <row r="1020">
          <cell r="RT1020" t="str">
            <v/>
          </cell>
          <cell r="RU1020" t="str">
            <v/>
          </cell>
          <cell r="RV1020" t="str">
            <v/>
          </cell>
          <cell r="RW1020" t="str">
            <v/>
          </cell>
          <cell r="RX1020" t="str">
            <v/>
          </cell>
          <cell r="RY1020" t="str">
            <v/>
          </cell>
        </row>
      </sheetData>
      <sheetData sheetId="6" refreshError="1">
        <row r="22">
          <cell r="P22" t="str">
            <v xml:space="preserve">Selon les participants aux groupes de discussions, les déplacements multiples de populations depuis novembre 2022 entraînent des conséquences humanitaires multisectorielles notamment la faim dans les ménages, la paupérisation des déplacés comme des familles d’accueil, la perte de moyens de subsistance, la perte des articles ménagers essentiels, l’accès difficile aux soins de santé par manque de moyens financiers, la promiscuité dans les abris, …. </v>
          </cell>
        </row>
        <row r="32">
          <cell r="P32" t="str">
            <v>Selon les participants aux GDC, la situation reste précaire suite à la continuité des affrontements entre belligérants depuis ce mois d’octobre 2023 en chefferies de Bwito et Bashali respectivement en territoire de Rutshuru et Masisi. D’autres mouvements de populations continuent à etre enregistrés dans les villages d'accueil suite aux affrontements entre bélligérants dans les zones de provenance.</v>
          </cell>
        </row>
      </sheetData>
      <sheetData sheetId="7" refreshError="1"/>
      <sheetData sheetId="8" refreshError="1"/>
      <sheetData sheetId="9" refreshError="1">
        <row r="5">
          <cell r="C5" t="str">
            <v>En réponse aux alertes EH4977, EH4978 et EH4979, HEKS/EPER et MEDAIR ont mené une évaluation rapide multisectorielle dans les villages de Rwindi et Mashango dans l’aire de santé de Rwindi ; JTN, Petit-Magasin et Masha dans l’aire de santé de JTN en groupement de Bukombo, zone de santé Birambizo ; Nyarubande en groupement de Kihondo, zone de santé de Kibirizi en chefferie de Bwito, territoire de Rutshuru, Province du Nord-Kivu. 
Ces 3 aires de santé accueillent environ 12 657 déplacés regroupés dans 2 009 ménages en provenance des groupements de Bukombo ( villages Shonyi, Bukombo, Rulere, Gashavu, Kavumu, Sisa, …), de Bishusha (Bishusha, Kizimba, Kazihiro, ….), de Tongo (villages de Kanaba, Rusekera, Kabizo, Tongo, Busenene, Rushashi, Murimbi,…) en chefferie de Bwito, territoire de Rutshuru ; en groupements de Bashali Mukoto (villages de Kitshanga,…), de Bashali Kaembe (Burungu, Rujebeshe,…) en chefferie des Bashali, territoire de Masisi en province du Nord-Kivu où ils fuient les affrontements entre 2 groupes armés. La plupart de ces déplacés sont arrivés en octobre 2023 en provenance de leurs villages de provenance où ils venaient de retourner en août-septembre 2023 (Axe Bukombo-Birambizo) pour les uns et en Févr.-Avril 2023 pour d’autres (axe Bishusha-Kitshanga-Burungu). L'ERM conduite par HEKS-EPER et MEDAIR du 16 au 20/10/23 met en exergue des besoins prioritaires en santé, nourriture, AME (articles ménagers essentiels), Abris et EHA (eau, hygiène et assainissement).
Pour plus d'informations, merci de contacter : 
1. Pour HEKS/EPER :
-Corrado Cimino, Deputy Country Director
 Courriel : corrado.cimino@heks-eper.org - Tél. : +243 816190657 
- Marion Blanloeuil, Chargée de Programmes HEKS/EPER
 Courriel : marion.blanloeuil@heks-eper.org Tél : +243 827 303 214 
- Alpha Kalumendo, MEAL Manager HEKS/EPER
Courriel : alpha.kalumendo@heks-eper.org Tél : +243 819 365 297
2. Pour MEDAIR
- Christine Lindell Detweiler, Conseiller Médical ai
Courriel : christine.lindelldetweiler@medair.org Tél : +243 822882391 
- George OMONDI, Project Coordinator Butembo
Courriel : george.omondi@medair.org Tél : +243 812760316
- Vicky MBUYI, Manager MEAL
Courriel : Vicky.mbuyi@medair.org Tél : Tél : +243 820922337</v>
          </cell>
        </row>
        <row r="9">
          <cell r="E9">
            <v>45214</v>
          </cell>
          <cell r="G9">
            <v>45216</v>
          </cell>
          <cell r="H9">
            <v>45215</v>
          </cell>
        </row>
        <row r="10">
          <cell r="E10">
            <v>45219</v>
          </cell>
          <cell r="G10">
            <v>45219</v>
          </cell>
          <cell r="H10">
            <v>45219</v>
          </cell>
        </row>
        <row r="11">
          <cell r="E11" t="str">
            <v>EPER_MEDAIR</v>
          </cell>
          <cell r="G11" t="str">
            <v>EPER_MEDAIR</v>
          </cell>
          <cell r="H11" t="str">
            <v>EPER_MEDAIR</v>
          </cell>
        </row>
        <row r="12">
          <cell r="E12" t="str">
            <v>Oui</v>
          </cell>
          <cell r="G12" t="str">
            <v>Oui</v>
          </cell>
        </row>
        <row r="13">
          <cell r="E13">
            <v>0</v>
          </cell>
          <cell r="G13">
            <v>0</v>
          </cell>
        </row>
        <row r="32">
          <cell r="E32">
            <v>45200</v>
          </cell>
          <cell r="G32">
            <v>45108</v>
          </cell>
        </row>
        <row r="38">
          <cell r="E38" t="str">
            <v>En cours</v>
          </cell>
          <cell r="G38" t="str">
            <v>En cours</v>
          </cell>
        </row>
        <row r="42">
          <cell r="E42">
            <v>8.9535534415221048E-3</v>
          </cell>
          <cell r="G42">
            <v>1.0072747621712367E-2</v>
          </cell>
        </row>
        <row r="43">
          <cell r="E43">
            <v>0.14997202014549524</v>
          </cell>
          <cell r="G43">
            <v>0.17403469501958591</v>
          </cell>
        </row>
        <row r="44">
          <cell r="E44">
            <v>0.22160044767767206</v>
          </cell>
          <cell r="G44">
            <v>0.21992165640738667</v>
          </cell>
        </row>
        <row r="45">
          <cell r="E45">
            <v>9.4012311135982088E-2</v>
          </cell>
          <cell r="G45">
            <v>8.6177951874650258E-2</v>
          </cell>
        </row>
        <row r="46">
          <cell r="E46">
            <v>2.0145495243424735E-2</v>
          </cell>
          <cell r="G46">
            <v>1.510912143256855E-2</v>
          </cell>
        </row>
        <row r="47">
          <cell r="E47">
            <v>0.49468382764409619</v>
          </cell>
          <cell r="G47">
            <v>0.50531617235590376</v>
          </cell>
        </row>
        <row r="52">
          <cell r="E52" t="str">
            <v>Voiture</v>
          </cell>
          <cell r="G52" t="str">
            <v>Nyarubande accessible par pieds et motos seulement</v>
          </cell>
        </row>
        <row r="54">
          <cell r="E54" t="str">
            <v>Non</v>
          </cell>
        </row>
        <row r="55">
          <cell r="E55" t="str">
            <v>Aucun incident grave n'a été enregistré dans les aires de santé évaluées</v>
          </cell>
        </row>
        <row r="57">
          <cell r="E57" t="str">
            <v>60% à Rwindi et Mashango; 50% à JTN et 5% à Nyarubande.</v>
          </cell>
        </row>
        <row r="62">
          <cell r="C62" t="str">
            <v>MASHANGO</v>
          </cell>
          <cell r="D62">
            <v>3438</v>
          </cell>
          <cell r="G62">
            <v>59</v>
          </cell>
          <cell r="H62">
            <v>2</v>
          </cell>
          <cell r="I62">
            <v>2</v>
          </cell>
        </row>
        <row r="63">
          <cell r="C63" t="str">
            <v>JTN</v>
          </cell>
          <cell r="D63">
            <v>1484</v>
          </cell>
          <cell r="G63">
            <v>73</v>
          </cell>
          <cell r="H63">
            <v>3</v>
          </cell>
          <cell r="I63">
            <v>2</v>
          </cell>
        </row>
        <row r="64">
          <cell r="C64" t="str">
            <v>MASHA</v>
          </cell>
          <cell r="D64">
            <v>604</v>
          </cell>
          <cell r="G64">
            <v>23</v>
          </cell>
          <cell r="H64">
            <v>0</v>
          </cell>
          <cell r="I64">
            <v>0</v>
          </cell>
        </row>
        <row r="65">
          <cell r="C65" t="str">
            <v>RWINDI</v>
          </cell>
          <cell r="D65">
            <v>1484</v>
          </cell>
          <cell r="G65">
            <v>45</v>
          </cell>
          <cell r="H65">
            <v>2</v>
          </cell>
          <cell r="I65">
            <v>0</v>
          </cell>
        </row>
        <row r="66">
          <cell r="C66" t="str">
            <v>NYARUBANDE</v>
          </cell>
          <cell r="D66">
            <v>2846</v>
          </cell>
          <cell r="G66">
            <v>68</v>
          </cell>
          <cell r="H66">
            <v>3</v>
          </cell>
          <cell r="I66">
            <v>2</v>
          </cell>
        </row>
        <row r="67">
          <cell r="C67" t="str">
            <v>PETIT MAGASIN</v>
          </cell>
          <cell r="D67">
            <v>479</v>
          </cell>
          <cell r="G67">
            <v>16</v>
          </cell>
          <cell r="H67">
            <v>1</v>
          </cell>
          <cell r="I67">
            <v>0</v>
          </cell>
        </row>
        <row r="84">
          <cell r="E84">
            <v>0.96830985915492962</v>
          </cell>
        </row>
        <row r="85">
          <cell r="E85">
            <v>0</v>
          </cell>
          <cell r="H85">
            <v>0.81690140845070425</v>
          </cell>
        </row>
        <row r="86">
          <cell r="E86">
            <v>0</v>
          </cell>
          <cell r="H86">
            <v>0.16901408450704225</v>
          </cell>
        </row>
        <row r="87">
          <cell r="E87">
            <v>3.5211267605633804E-3</v>
          </cell>
          <cell r="H87">
            <v>0.30281690140845069</v>
          </cell>
        </row>
        <row r="88">
          <cell r="E88">
            <v>3.5211267605633804E-3</v>
          </cell>
          <cell r="H88">
            <v>0.57042253521126762</v>
          </cell>
        </row>
        <row r="89">
          <cell r="E89">
            <v>3.5211267605633804E-3</v>
          </cell>
          <cell r="H89">
            <v>0.16549295774647887</v>
          </cell>
        </row>
        <row r="90">
          <cell r="E90">
            <v>3.5211267605633804E-3</v>
          </cell>
          <cell r="H90">
            <v>4.5774647887323945E-2</v>
          </cell>
        </row>
        <row r="91">
          <cell r="E91">
            <v>7.0422535211267607E-3</v>
          </cell>
        </row>
        <row r="92">
          <cell r="E92">
            <v>2.464788732394366E-2</v>
          </cell>
        </row>
        <row r="93">
          <cell r="E93">
            <v>0</v>
          </cell>
        </row>
        <row r="94">
          <cell r="E94">
            <v>0</v>
          </cell>
        </row>
        <row r="95">
          <cell r="E95">
            <v>0</v>
          </cell>
        </row>
        <row r="96">
          <cell r="E96">
            <v>0</v>
          </cell>
        </row>
        <row r="97">
          <cell r="E97">
            <v>0</v>
          </cell>
        </row>
        <row r="102">
          <cell r="E102">
            <v>0</v>
          </cell>
        </row>
        <row r="103">
          <cell r="E103">
            <v>6</v>
          </cell>
        </row>
        <row r="104">
          <cell r="E104">
            <v>2</v>
          </cell>
        </row>
        <row r="105">
          <cell r="E105">
            <v>0</v>
          </cell>
        </row>
        <row r="106">
          <cell r="E106">
            <v>2</v>
          </cell>
        </row>
        <row r="107">
          <cell r="E107">
            <v>4</v>
          </cell>
        </row>
        <row r="108">
          <cell r="E108">
            <v>6</v>
          </cell>
        </row>
        <row r="109">
          <cell r="E109">
            <v>9</v>
          </cell>
        </row>
        <row r="110">
          <cell r="E110">
            <v>3</v>
          </cell>
        </row>
        <row r="111">
          <cell r="E111">
            <v>0</v>
          </cell>
        </row>
        <row r="112">
          <cell r="E112">
            <v>0</v>
          </cell>
        </row>
        <row r="113">
          <cell r="E113">
            <v>0</v>
          </cell>
        </row>
        <row r="114">
          <cell r="E114">
            <v>0</v>
          </cell>
        </row>
        <row r="115">
          <cell r="E115">
            <v>1</v>
          </cell>
        </row>
        <row r="116">
          <cell r="E116">
            <v>0</v>
          </cell>
        </row>
        <row r="117">
          <cell r="E117">
            <v>0</v>
          </cell>
        </row>
        <row r="135">
          <cell r="G135">
            <v>3.873239436619718E-2</v>
          </cell>
          <cell r="H135">
            <v>4.9295774647887321E-2</v>
          </cell>
          <cell r="I135">
            <v>0.13380281690140844</v>
          </cell>
          <cell r="J135" t="str">
            <v>-</v>
          </cell>
          <cell r="K135">
            <v>0.778169014084507</v>
          </cell>
        </row>
        <row r="136">
          <cell r="G136">
            <v>1.444043321299639E-2</v>
          </cell>
          <cell r="H136" t="str">
            <v>-</v>
          </cell>
          <cell r="I136">
            <v>9.0252707581227443E-2</v>
          </cell>
          <cell r="J136" t="str">
            <v>-</v>
          </cell>
          <cell r="K136">
            <v>0.92057761732851984</v>
          </cell>
        </row>
        <row r="137">
          <cell r="G137">
            <v>3.873239436619718E-2</v>
          </cell>
          <cell r="H137">
            <v>0.30281690140845069</v>
          </cell>
          <cell r="I137" t="str">
            <v>-</v>
          </cell>
          <cell r="J137" t="str">
            <v>-</v>
          </cell>
          <cell r="K137">
            <v>0.54577464788732399</v>
          </cell>
        </row>
        <row r="138">
          <cell r="G138">
            <v>0.45454545454545453</v>
          </cell>
          <cell r="H138" t="str">
            <v>-</v>
          </cell>
          <cell r="I138" t="str">
            <v>-</v>
          </cell>
          <cell r="J138" t="str">
            <v>-</v>
          </cell>
          <cell r="K138">
            <v>0.54545454545454541</v>
          </cell>
        </row>
        <row r="139">
          <cell r="G139">
            <v>0.79081632653061229</v>
          </cell>
          <cell r="H139" t="str">
            <v>-</v>
          </cell>
          <cell r="I139">
            <v>0.14795918367346939</v>
          </cell>
          <cell r="J139" t="str">
            <v>-</v>
          </cell>
          <cell r="K139">
            <v>6.1224489795918366E-2</v>
          </cell>
        </row>
        <row r="140">
          <cell r="G140">
            <v>0.8165137614678899</v>
          </cell>
          <cell r="H140" t="str">
            <v>-</v>
          </cell>
          <cell r="I140">
            <v>0.1834862385321101</v>
          </cell>
          <cell r="J140" t="str">
            <v>-</v>
          </cell>
          <cell r="K140">
            <v>0</v>
          </cell>
        </row>
        <row r="141">
          <cell r="G141">
            <v>8.8028169014084501E-2</v>
          </cell>
          <cell r="H141">
            <v>0.33098591549295775</v>
          </cell>
          <cell r="I141">
            <v>0.51760563380281699</v>
          </cell>
          <cell r="J141">
            <v>4.2253521126760563E-2</v>
          </cell>
          <cell r="K141">
            <v>0</v>
          </cell>
        </row>
        <row r="142">
          <cell r="G142" t="str">
            <v/>
          </cell>
          <cell r="H142" t="str">
            <v/>
          </cell>
          <cell r="I142">
            <v>0.42253521126760563</v>
          </cell>
          <cell r="J142" t="str">
            <v/>
          </cell>
          <cell r="K142" t="str">
            <v/>
          </cell>
        </row>
        <row r="143">
          <cell r="G143">
            <v>7.1471113758189431E-3</v>
          </cell>
          <cell r="H143">
            <v>6.5157832042882599E-2</v>
          </cell>
          <cell r="I143">
            <v>0.26742108397855874</v>
          </cell>
          <cell r="J143">
            <v>0.38737343656938661</v>
          </cell>
          <cell r="K143">
            <v>0.27290053603335324</v>
          </cell>
        </row>
        <row r="144">
          <cell r="G144">
            <v>0.18661971830985916</v>
          </cell>
          <cell r="H144">
            <v>5.9859154929577461E-2</v>
          </cell>
          <cell r="I144">
            <v>0.36971830985915494</v>
          </cell>
          <cell r="J144">
            <v>0.13732394366197184</v>
          </cell>
          <cell r="K144">
            <v>0.20070422535211269</v>
          </cell>
        </row>
        <row r="145">
          <cell r="G145">
            <v>0</v>
          </cell>
          <cell r="H145" t="str">
            <v>-</v>
          </cell>
          <cell r="I145">
            <v>9.154929577464789E-2</v>
          </cell>
          <cell r="J145" t="str">
            <v>-</v>
          </cell>
          <cell r="K145">
            <v>0.90845070422535212</v>
          </cell>
        </row>
        <row r="146">
          <cell r="G146">
            <v>0</v>
          </cell>
          <cell r="H146">
            <v>0</v>
          </cell>
          <cell r="I146">
            <v>0.16901408450704225</v>
          </cell>
          <cell r="J146">
            <v>0.25704225352112675</v>
          </cell>
          <cell r="K146">
            <v>0.55281690140845074</v>
          </cell>
        </row>
        <row r="147">
          <cell r="G147" t="str">
            <v/>
          </cell>
          <cell r="H147" t="str">
            <v/>
          </cell>
          <cell r="I147">
            <v>0.59375</v>
          </cell>
          <cell r="J147" t="str">
            <v/>
          </cell>
          <cell r="K147" t="str">
            <v/>
          </cell>
        </row>
        <row r="148">
          <cell r="G148" t="str">
            <v>Paludisme</v>
          </cell>
        </row>
        <row r="149">
          <cell r="G149">
            <v>0.73239436619718223</v>
          </cell>
          <cell r="H149" t="str">
            <v>-</v>
          </cell>
          <cell r="I149" t="str">
            <v>-</v>
          </cell>
          <cell r="J149" t="str">
            <v>-</v>
          </cell>
          <cell r="K149">
            <v>0.26760563380281666</v>
          </cell>
        </row>
        <row r="150">
          <cell r="G150">
            <v>0.89436619718309751</v>
          </cell>
          <cell r="H150" t="str">
            <v>-</v>
          </cell>
          <cell r="I150" t="str">
            <v>-</v>
          </cell>
          <cell r="J150" t="str">
            <v>-</v>
          </cell>
          <cell r="K150">
            <v>0.10563380281690136</v>
          </cell>
        </row>
        <row r="151">
          <cell r="G151">
            <v>1</v>
          </cell>
          <cell r="H151" t="str">
            <v>-</v>
          </cell>
          <cell r="I151" t="str">
            <v>-</v>
          </cell>
          <cell r="J151" t="str">
            <v>-</v>
          </cell>
          <cell r="K151">
            <v>0</v>
          </cell>
        </row>
        <row r="152">
          <cell r="G152">
            <v>0.74295774647887325</v>
          </cell>
          <cell r="H152" t="str">
            <v>-</v>
          </cell>
          <cell r="I152">
            <v>0.1619718309859155</v>
          </cell>
          <cell r="J152" t="str">
            <v>-</v>
          </cell>
          <cell r="K152">
            <v>9.5070422535211266E-2</v>
          </cell>
        </row>
        <row r="153">
          <cell r="G153" t="str">
            <v/>
          </cell>
          <cell r="H153" t="str">
            <v/>
          </cell>
          <cell r="I153" t="str">
            <v/>
          </cell>
          <cell r="J153">
            <v>0.62</v>
          </cell>
          <cell r="K153" t="str">
            <v/>
          </cell>
        </row>
        <row r="156">
          <cell r="C156" t="str">
            <v xml:space="preserve">Les besoins humanitaires sont multisectoriels et sévères dans les villages évalués.  Aucun partenaire n’est encore positionné pour apporter une assistance humanitaire aux déplacés et communautés hôtes affectés par les déplacements multiples. L’aire de santé de Nyarubande n’a pas connu d’intervention humanitaire il y a plus de 20 ans. Des nouveaux déplacés continuent d’arriver dans les villages d’accueil évalués suite à la poursuite des affrontements entre les belligérants.
Un plaidoyer est lancé à la communauté humanitaire pour apporter une assistance prioritairement en santé, sécurité alimentaire (vivres), Kits AMEs, Abris et EHA. Nécessite de la construction d’une route sur le tronçon Ibuga-Nyarubande, long de 8 Km, pour faciliter l’accès humanitaire dans l’aire de santé de Nyarubande. </v>
          </cell>
        </row>
      </sheetData>
      <sheetData sheetId="10" refreshError="1">
        <row r="6">
          <cell r="L6">
            <v>0.24129233725678598</v>
          </cell>
          <cell r="M6">
            <v>0.24129233725678598</v>
          </cell>
          <cell r="S6" t="str">
            <v>Environ 12 657 personnes déplacées regroupées dans 2 009 ménages ont été accueillies dans les aires de santé de Rwindi (998 ménages), JTN (692 ménages) dans la zone de santé de Birambizo, chefferie de Bwito, territoire de Rutshuru ; et l’aire de santé de Nyarubande (319 ménages), zone de santé Kibirizi dans la même chefferie et territoire précitée en province du Nord-Kivu. Ils sont arrivés deux grandes vagues en juillet et octobre 2023 en provenance des groupements de Bukombo (Shonyi, Bukombo, Rulere, Gashavu, Kavumu, Sisa, …), de Bishusha (Bishusha, Kizimba, Kazihiro, ….), de Tongo (villages de Kanaba, Rusekera,…) en chefferie de Bwito, territoire de Rutshuru ; en groupements de Bashali Mukoto (villages de Kitshanga,…), de Bashali Kaembe (Burungu, Rujebeshe,…) en chefferie des Bashali, territoire de Masisi en province du Nord-Kivu où ils fuient les affrontements entre 2 groupes armés. Ils sont hébergés pour la plupart en familles d’accueil, d’autres vivent dans les abris d’urgence et dans des centres collectifs (pour Mashango). La plupart de ces déplacés sont arrivés en octobre 2023 en provenance de leurs villages de provenance où ils venaient de retourner en août-septembre 2023 (Axe Bukombo-Birambizo) pour les uns et en Févr.-Avril 2023 pour d’autres (axe Bishusha-Kitshanga-Burungu). 
En général, les déplacés sont minoritaires (19%) et exercent une pression démographique de 24% sur les communautés hôtes. La plupart de ces déplacés n’ont pas l’intention de retourner dans leurs villages de provenance à la suite de la poursuite des affrontements entre groupes armés dans leurs zones de provenance. 
Aucun mouvement de retour de moins de 6 mois avec impact très significatif n’est signalé dans la zone. Néanmoins, la plupart des habitants de Nyarubande sont des de retournés d’environ 1 année en provenance de Kashuga et Kikuku. En juillet dernier, la plupart des habitants de Rwindi et Mashango dans l’aire de santé de Rwindi s’étaient déplacés vers l’axe Katsiru-Kasoko-Nyanzale et Ngoolo-Mweso à la suite des affrontements entre un groupe armé et les éléments CMC (collectif des mouvements pour le changement) mais avaient regagné leurs domiciles dans environ 1 semaine.</v>
          </cell>
        </row>
        <row r="7">
          <cell r="E7">
            <v>0.19438800193517175</v>
          </cell>
          <cell r="F7">
            <v>0.19438800193517175</v>
          </cell>
          <cell r="G7">
            <v>0.19438800193517175</v>
          </cell>
        </row>
        <row r="8">
          <cell r="E8">
            <v>0</v>
          </cell>
          <cell r="F8">
            <v>0</v>
          </cell>
          <cell r="G8">
            <v>0</v>
          </cell>
        </row>
        <row r="9">
          <cell r="E9">
            <v>0.80561199806482831</v>
          </cell>
          <cell r="F9">
            <v>0.80561199806482831</v>
          </cell>
          <cell r="G9">
            <v>0.80561199806482831</v>
          </cell>
          <cell r="L9">
            <v>0.16901408450704225</v>
          </cell>
          <cell r="M9" t="str">
            <v>Oui, beaucoup (plus de la moitié)</v>
          </cell>
        </row>
        <row r="10">
          <cell r="E10">
            <v>0</v>
          </cell>
          <cell r="F10">
            <v>0</v>
          </cell>
          <cell r="G10">
            <v>0</v>
          </cell>
        </row>
        <row r="11">
          <cell r="E11">
            <v>0</v>
          </cell>
          <cell r="F11">
            <v>0</v>
          </cell>
          <cell r="G11">
            <v>0</v>
          </cell>
        </row>
        <row r="14">
          <cell r="E14">
            <v>2009</v>
          </cell>
          <cell r="F14">
            <v>2009</v>
          </cell>
          <cell r="G14">
            <v>2009</v>
          </cell>
        </row>
        <row r="15">
          <cell r="E15">
            <v>0</v>
          </cell>
          <cell r="F15">
            <v>0</v>
          </cell>
          <cell r="G15">
            <v>0</v>
          </cell>
          <cell r="L15">
            <v>1746.7605633802816</v>
          </cell>
        </row>
        <row r="16">
          <cell r="E16">
            <v>8326</v>
          </cell>
          <cell r="F16">
            <v>8326</v>
          </cell>
          <cell r="G16">
            <v>8326</v>
          </cell>
        </row>
        <row r="17">
          <cell r="E17">
            <v>0</v>
          </cell>
          <cell r="F17">
            <v>0</v>
          </cell>
          <cell r="G17">
            <v>0</v>
          </cell>
        </row>
        <row r="18">
          <cell r="E18">
            <v>0</v>
          </cell>
          <cell r="F18">
            <v>0</v>
          </cell>
          <cell r="G18">
            <v>0</v>
          </cell>
        </row>
        <row r="20">
          <cell r="E20">
            <v>10335</v>
          </cell>
          <cell r="F20">
            <v>10335</v>
          </cell>
          <cell r="G20">
            <v>10335</v>
          </cell>
        </row>
        <row r="22">
          <cell r="E22">
            <v>6.292253521126761</v>
          </cell>
          <cell r="F22" t="str">
            <v>-</v>
          </cell>
        </row>
      </sheetData>
      <sheetData sheetId="11" refreshError="1">
        <row r="6">
          <cell r="M6" t="str">
            <v xml:space="preserve">Sur 196 enfants de 6 à 59 moins dépistés dans les 3 aires de santé par la prise du périmètre branchial (PB), 12 souffrent de la malnutrition aigüe sévère (MAS) soit 6% ; et 35 souffrent de la malnutrition modérée (MAM) soit 15%. Le taux global de la malnutrition est de 21%. Ce taux élevé de la malnutrition est dû à l’accès difficile aux vivres en qualité et quantité suffisante. 
Sur les 109 femmes enceintes et allaitantes dépistées, 20 souffrent de la malnutrition aigüe modérée soit 18%.
Les organisations nationales GRAINE et BUCOP interviennent dans les aires de santé de Rwindi et JTN en nutrition respectivement pour la prise en charge des cas de MAS et MAM. Aucun acteur n’est positionné dans l’aire de santé de Nyarubande. </v>
          </cell>
        </row>
      </sheetData>
      <sheetData sheetId="12" refreshError="1">
        <row r="5">
          <cell r="K5" t="str">
            <v>Dans les aires de santé évalués, la plupart des déplacés vivent dans une promiscuité : 42% de ménages sont ceux dont les membres dorment dans une chambre. 
A Rwindi-Mashango et Nyarubande, la plupart des abris sont en pisé (couverture en paille ou écorces de bananiers et murs en boue) et suintent. A JTN, la plupart des abris sont en durs mais vétustes ; elles suintent aussi pour la plupart selon les participants aux groupes de discussion. Selon les enquêtes ménages, 48% des abris sont de construction non-durable délabrée et 23% des abris d’urgence.
La majorité des déplacés sont hébergés en familles d’accueil, d’autres vivent dans les abris d’urgence et une dizaine de ménages dans des centres collectifs à Mashango.</v>
          </cell>
        </row>
        <row r="8">
          <cell r="E8">
            <v>0.24295774647887325</v>
          </cell>
          <cell r="G8">
            <v>7</v>
          </cell>
        </row>
        <row r="9">
          <cell r="E9">
            <v>0.47887323943661969</v>
          </cell>
          <cell r="G9">
            <v>9</v>
          </cell>
        </row>
        <row r="10">
          <cell r="E10">
            <v>0.22535211267605634</v>
          </cell>
          <cell r="G10">
            <v>8</v>
          </cell>
        </row>
        <row r="11">
          <cell r="E11" t="str">
            <v>-</v>
          </cell>
          <cell r="G11">
            <v>2</v>
          </cell>
        </row>
        <row r="12">
          <cell r="E12" t="str">
            <v>-</v>
          </cell>
          <cell r="G12">
            <v>0</v>
          </cell>
        </row>
        <row r="13">
          <cell r="E13" t="str">
            <v>-</v>
          </cell>
          <cell r="G13">
            <v>0</v>
          </cell>
        </row>
        <row r="14">
          <cell r="E14">
            <v>0</v>
          </cell>
          <cell r="G14">
            <v>0</v>
          </cell>
        </row>
        <row r="15">
          <cell r="E15">
            <v>3.5211267605633804E-3</v>
          </cell>
          <cell r="G15">
            <v>0</v>
          </cell>
        </row>
        <row r="16">
          <cell r="E16">
            <v>0</v>
          </cell>
          <cell r="G16">
            <v>0</v>
          </cell>
        </row>
        <row r="18">
          <cell r="I18" t="str">
            <v>Quelques-uns (moins de la moitié des ménages)</v>
          </cell>
        </row>
        <row r="25">
          <cell r="E25">
            <v>0.24295774647887325</v>
          </cell>
        </row>
        <row r="26">
          <cell r="E26">
            <v>0.602112676056338</v>
          </cell>
        </row>
        <row r="27">
          <cell r="E27">
            <v>1.7605633802816902E-2</v>
          </cell>
        </row>
        <row r="28">
          <cell r="E28">
            <v>4.2253521126760563E-2</v>
          </cell>
        </row>
        <row r="29">
          <cell r="E29">
            <v>6.3380281690140844E-2</v>
          </cell>
        </row>
        <row r="30">
          <cell r="E30">
            <v>2.464788732394366E-2</v>
          </cell>
        </row>
        <row r="31">
          <cell r="E31">
            <v>0</v>
          </cell>
        </row>
        <row r="32">
          <cell r="E32">
            <v>0</v>
          </cell>
        </row>
        <row r="33">
          <cell r="E33">
            <v>0</v>
          </cell>
        </row>
        <row r="35">
          <cell r="I35" t="str">
            <v>Aucun(e)</v>
          </cell>
        </row>
        <row r="43">
          <cell r="D43">
            <v>3</v>
          </cell>
          <cell r="E43">
            <v>0.42253521126760563</v>
          </cell>
        </row>
        <row r="44">
          <cell r="E44">
            <v>0.57042253521126762</v>
          </cell>
        </row>
        <row r="45">
          <cell r="E45">
            <v>0</v>
          </cell>
        </row>
        <row r="50">
          <cell r="E50">
            <v>7.746478873239436E-2</v>
          </cell>
        </row>
        <row r="51">
          <cell r="E51">
            <v>1.0563380281690141E-2</v>
          </cell>
        </row>
        <row r="52">
          <cell r="E52">
            <v>0.13380281690140844</v>
          </cell>
        </row>
        <row r="53">
          <cell r="E53">
            <v>4.2253521126760563E-2</v>
          </cell>
        </row>
        <row r="54">
          <cell r="E54">
            <v>3.5211267605633804E-3</v>
          </cell>
        </row>
        <row r="55">
          <cell r="E55">
            <v>0.15140845070422534</v>
          </cell>
        </row>
        <row r="56">
          <cell r="E56">
            <v>2.1126760563380281E-2</v>
          </cell>
        </row>
        <row r="57">
          <cell r="E57">
            <v>0.27112676056338031</v>
          </cell>
        </row>
        <row r="58">
          <cell r="E58">
            <v>2.8169014084507043E-2</v>
          </cell>
        </row>
        <row r="59">
          <cell r="E59">
            <v>1.0563380281690141E-2</v>
          </cell>
        </row>
        <row r="60">
          <cell r="E60">
            <v>0</v>
          </cell>
        </row>
        <row r="61">
          <cell r="E61">
            <v>0.1795774647887324</v>
          </cell>
        </row>
        <row r="62">
          <cell r="E62">
            <v>7.0422535211267607E-3</v>
          </cell>
        </row>
        <row r="63">
          <cell r="E63">
            <v>4.2253521126760563E-2</v>
          </cell>
        </row>
        <row r="64">
          <cell r="E64">
            <v>0</v>
          </cell>
        </row>
      </sheetData>
      <sheetData sheetId="13" refreshError="1">
        <row r="5">
          <cell r="K5" t="str">
            <v xml:space="preserve">Selon les participants aux GDC, la plupart de déplacés accèdent difficilement à la nourriture et sont ainsi en insécurité alimentaire. Tandis que les communautés hôtes ont l’agriculture comme moyens de subsistance, les déplacés font de travaux journaliers pour survivre moyennant 2 000FC (0.8 dollars) par jour ; somme insuffisante pour couvrir les besoins alimentaires du ménage.  
Les indicateurs en sécurité alimentaire démontrent la gravité des besoins dans ce secteur :  
-92% des déplacés mangent 1 fois par jour un repas composé essentiellement des tubercules (foufou de manioc, patate douce, Depré) et légumes. 
-92% de ménages enquêtés ont un score de consommation alimentaire faible (inférieur à 28).
-Etant dans la période de soudure, les produits agricoles diminuent sur le marché local (Kasoko) et haussent de prix dans les aires de santé de Rwindi et JTN. Certains produits sont inexistants. 
-78% de déplacés n’ont pas de stock en vivres pouvant couvrir une semaine.
- La faim est un a niveau important à Mashango et JTN selon les participants aux GDC cela suite à la période de soudure où les vivres diminuent habituellement, la présence des déplacés et les vols de récoltes en juillet dernier par des hommes armés et déplacés qui étaient en masse dans les aires de santé de Rwindi et JTN. La production de la saison culturale passée a été faible car les cultures avaient été endommagées à 60% par les pluies et vents violents et le semis à retard à la suite de la guerre. 
-Suite au manque de moyens et l’insuffisance des vivres, 96% des ménages recourent à certaines stratégies de survie simplifiées dont 66% qui recourent à des stratégies de crise/d’urgence et 30% de stratégie de stress. Il s’agit notamment la consommation des aliments moins préférés (exemple de banane communément appelé ‘’Depré’’ consommé actuellement alors que jadis servait pour la boisson). 
-Le marché physique formel se situe aussi à plus de 2 heures de marché à pied à Katsiru, Mweso et Kashuga. 93% n’utilisent pas non plus les services de mobile money. 
Une assistance en vivres pour les déplacés et résidents vulnérables est recommandée dans la zone. </v>
          </cell>
        </row>
        <row r="8">
          <cell r="E8">
            <v>0.79577464788732399</v>
          </cell>
          <cell r="G8">
            <v>10</v>
          </cell>
        </row>
        <row r="9">
          <cell r="E9">
            <v>0.15140845070422534</v>
          </cell>
          <cell r="G9">
            <v>11</v>
          </cell>
        </row>
        <row r="10">
          <cell r="E10">
            <v>2.8169014084507043E-2</v>
          </cell>
          <cell r="G10">
            <v>2</v>
          </cell>
        </row>
        <row r="11">
          <cell r="E11">
            <v>0</v>
          </cell>
          <cell r="G11">
            <v>1</v>
          </cell>
        </row>
        <row r="12">
          <cell r="E12">
            <v>0</v>
          </cell>
          <cell r="G12">
            <v>1</v>
          </cell>
        </row>
        <row r="13">
          <cell r="E13">
            <v>0</v>
          </cell>
          <cell r="G13">
            <v>2</v>
          </cell>
        </row>
        <row r="14">
          <cell r="E14">
            <v>0</v>
          </cell>
          <cell r="G14">
            <v>0</v>
          </cell>
        </row>
        <row r="15">
          <cell r="E15">
            <v>0</v>
          </cell>
          <cell r="G15">
            <v>0</v>
          </cell>
        </row>
        <row r="16">
          <cell r="E16">
            <v>0</v>
          </cell>
          <cell r="G16">
            <v>0</v>
          </cell>
        </row>
        <row r="17">
          <cell r="E17">
            <v>1.4084507042253521E-2</v>
          </cell>
          <cell r="G17">
            <v>0</v>
          </cell>
        </row>
        <row r="18">
          <cell r="E18">
            <v>0</v>
          </cell>
          <cell r="G18">
            <v>0</v>
          </cell>
        </row>
        <row r="19">
          <cell r="E19">
            <v>0</v>
          </cell>
          <cell r="G19">
            <v>0</v>
          </cell>
        </row>
        <row r="20">
          <cell r="E20">
            <v>0</v>
          </cell>
          <cell r="G20">
            <v>0</v>
          </cell>
        </row>
        <row r="24">
          <cell r="E24">
            <v>0.34154929577464788</v>
          </cell>
        </row>
        <row r="25">
          <cell r="E25">
            <v>0.65845070422535212</v>
          </cell>
        </row>
        <row r="26">
          <cell r="E26">
            <v>0</v>
          </cell>
        </row>
        <row r="27">
          <cell r="E27">
            <v>0</v>
          </cell>
        </row>
        <row r="29">
          <cell r="I29" t="str">
            <v>Aucun(e)</v>
          </cell>
        </row>
        <row r="37">
          <cell r="I37" t="str">
            <v>Aucun(e)</v>
          </cell>
        </row>
        <row r="46">
          <cell r="E46">
            <v>0.30281690140845069</v>
          </cell>
        </row>
        <row r="47">
          <cell r="E47">
            <v>0.69366197183098588</v>
          </cell>
        </row>
        <row r="48">
          <cell r="E48">
            <v>3.5211267605633804E-3</v>
          </cell>
        </row>
        <row r="49">
          <cell r="E49">
            <v>0</v>
          </cell>
        </row>
        <row r="52">
          <cell r="E52">
            <v>0.1065989847715736</v>
          </cell>
        </row>
        <row r="53">
          <cell r="E53">
            <v>0.22842639593908629</v>
          </cell>
        </row>
        <row r="54">
          <cell r="E54">
            <v>7.1065989847715741E-2</v>
          </cell>
        </row>
        <row r="56">
          <cell r="E56">
            <v>0.19796954314720813</v>
          </cell>
        </row>
        <row r="58">
          <cell r="I58" t="str">
            <v>Non</v>
          </cell>
        </row>
        <row r="67">
          <cell r="D67" t="str">
            <v>-</v>
          </cell>
          <cell r="G67">
            <v>1</v>
          </cell>
        </row>
        <row r="68">
          <cell r="D68" t="str">
            <v>-</v>
          </cell>
          <cell r="G68">
            <v>10</v>
          </cell>
        </row>
        <row r="69">
          <cell r="D69" t="str">
            <v>-</v>
          </cell>
          <cell r="G69">
            <v>0</v>
          </cell>
        </row>
        <row r="70">
          <cell r="D70" t="str">
            <v>-</v>
          </cell>
          <cell r="G70">
            <v>0</v>
          </cell>
        </row>
        <row r="74">
          <cell r="G74">
            <v>1</v>
          </cell>
        </row>
        <row r="75">
          <cell r="G75">
            <v>5</v>
          </cell>
        </row>
        <row r="76">
          <cell r="G76">
            <v>4</v>
          </cell>
        </row>
        <row r="77">
          <cell r="G77">
            <v>1</v>
          </cell>
        </row>
        <row r="78">
          <cell r="G78">
            <v>0</v>
          </cell>
        </row>
        <row r="81">
          <cell r="E81">
            <v>0.28873239436619719</v>
          </cell>
        </row>
        <row r="82">
          <cell r="E82">
            <v>0</v>
          </cell>
        </row>
        <row r="83">
          <cell r="E83">
            <v>0.28169014084507044</v>
          </cell>
        </row>
        <row r="84">
          <cell r="E84">
            <v>0.17253521126760563</v>
          </cell>
        </row>
        <row r="85">
          <cell r="E85">
            <v>0.65492957746478875</v>
          </cell>
        </row>
        <row r="86">
          <cell r="E86">
            <v>0.13380281690140844</v>
          </cell>
        </row>
        <row r="87">
          <cell r="E87">
            <v>4.5774647887323945E-2</v>
          </cell>
        </row>
        <row r="88">
          <cell r="E88">
            <v>5.2816901408450703E-2</v>
          </cell>
        </row>
        <row r="89">
          <cell r="E89">
            <v>3.5211267605633804E-3</v>
          </cell>
        </row>
        <row r="90">
          <cell r="E90">
            <v>1.7605633802816902E-2</v>
          </cell>
        </row>
        <row r="91">
          <cell r="E91">
            <v>8.4507042253521125E-2</v>
          </cell>
        </row>
        <row r="92">
          <cell r="E92">
            <v>5.6338028169014086E-2</v>
          </cell>
        </row>
        <row r="93">
          <cell r="E93">
            <v>2.1126760563380281E-2</v>
          </cell>
        </row>
        <row r="94">
          <cell r="E94">
            <v>0</v>
          </cell>
        </row>
        <row r="95">
          <cell r="E95">
            <v>0</v>
          </cell>
        </row>
        <row r="96">
          <cell r="E96">
            <v>0</v>
          </cell>
        </row>
        <row r="99">
          <cell r="E99">
            <v>0.778169014084507</v>
          </cell>
        </row>
        <row r="100">
          <cell r="E100">
            <v>0.13380281690140844</v>
          </cell>
        </row>
        <row r="101">
          <cell r="E101">
            <v>4.9295774647887321E-2</v>
          </cell>
        </row>
        <row r="102">
          <cell r="E102">
            <v>3.873239436619718E-2</v>
          </cell>
        </row>
        <row r="105">
          <cell r="E105">
            <v>1.045774647887324</v>
          </cell>
        </row>
        <row r="106">
          <cell r="E106">
            <v>1.0985915492957747</v>
          </cell>
        </row>
        <row r="107">
          <cell r="E107">
            <v>1.2887323943661972</v>
          </cell>
        </row>
        <row r="108">
          <cell r="E108">
            <v>1.2605633802816902</v>
          </cell>
        </row>
        <row r="111">
          <cell r="D111">
            <v>0.92057761732851984</v>
          </cell>
        </row>
        <row r="112">
          <cell r="D112">
            <v>9.0252707581227443E-2</v>
          </cell>
        </row>
        <row r="113">
          <cell r="D113">
            <v>1.444043321299639E-2</v>
          </cell>
        </row>
        <row r="116">
          <cell r="E116">
            <v>3.873239436619718E-2</v>
          </cell>
        </row>
        <row r="117">
          <cell r="E117">
            <v>0.30281690140845069</v>
          </cell>
        </row>
        <row r="118">
          <cell r="E118">
            <v>0.54577464788732399</v>
          </cell>
        </row>
        <row r="119">
          <cell r="E119">
            <v>0.11267605633802817</v>
          </cell>
        </row>
      </sheetData>
      <sheetData sheetId="14" refreshError="1">
        <row r="5">
          <cell r="J5" t="str">
            <v xml:space="preserve">Selon les participants aux GDC, les déplacés ont dû abandonner leurs AME ou biens pillés lors de leur déplacement réactif pour la plupart ; d’où une insuffisance des AME dans les ménages. 66% de ménages ont un Score Card AME supérieur ou égal à 3. Par ailleurs, 82% de femmes et filles en âge de procréation n’utilisent pas de kits d'hygiène menstruelle par manque de moyens financiers pour s’en acheter. 
 Les déplacés partagent les AMEs avec les familles d’accueil ou ces derniers leur prêtent quelques articles. Les familles d’accueil déplorent n’avoir pas non plus des articles suffisants. 
Les articles ménagers prioritaires sont : Casserole, kits de couchage, habits et bidons. Une intervention en articles ménagers essentiels est recommandée dans la zone. </v>
          </cell>
        </row>
        <row r="8">
          <cell r="E8">
            <v>0.11619718309859149</v>
          </cell>
        </row>
        <row r="9">
          <cell r="E9">
            <v>0.82394366197183</v>
          </cell>
        </row>
        <row r="10">
          <cell r="E10">
            <v>4.225352112676057E-2</v>
          </cell>
        </row>
        <row r="11">
          <cell r="E11">
            <v>1.7605633802816902E-2</v>
          </cell>
        </row>
        <row r="14">
          <cell r="D14">
            <v>7.1471113758189431E-3</v>
          </cell>
        </row>
        <row r="15">
          <cell r="D15">
            <v>6.5157832042882599E-2</v>
          </cell>
        </row>
        <row r="16">
          <cell r="D16">
            <v>0.26742108397855874</v>
          </cell>
        </row>
        <row r="17">
          <cell r="D17">
            <v>0.38737343656938661</v>
          </cell>
        </row>
        <row r="18">
          <cell r="D18">
            <v>0.27290053603335324</v>
          </cell>
        </row>
      </sheetData>
      <sheetData sheetId="15" refreshError="1">
        <row r="5">
          <cell r="K5" t="str">
            <v>Une insuffisance d’eau est signalée à JTN à la suite d’une fuite observée au niveau du captage connecté à un réservoir qui alimente 9 robinets (6 bornes fontaines) dont 6 robinets ne sont pas opérationnels suite au faible débit. Certains ménages parcourent plus de 500 m pour atteindre un point d’eau. Le temps d'attente aux points d'eau va au-delà d'une heure surtout le soir. 
A Mashango, seulement 4 sources qui avaient été construites par HEKS-EPER sont aménagées sur 11 sources ; le village de Mutanda par exemple s’approvisionne en eau sur des sources non aménagées. 
Dans l’aire de santé de Nyarubande avec des villages éparpillés, toutes les sources sont non aménagées ou endommagées d’où la mauvaise qualité de l’eau déplorée par les participants aux groupes de discussion. 
Aucun problème d’eau à Rwindi où HEKS-EPER y a déjà aménagé 3 sources. 
Dans les aires de santé évalués, seulement 33% de ménages utilisent les sources améliorées. 53% de ménages s’approvisionnent en eau aux sources non améliorées et 14% aux eaux de surface. Néanmoins, une moyenne de 76% de ménages disent trouver de l’eau suffisante pour boire, cuisiner, l’hygiène domestique ou pour d’autres fins ; et le temps de puisage est de moins de 30 minutes pour 71% de ménages. 
 77% de ménages n’ont pas des bidons suffisants pour le puisage et le stockage de l’eau.
Une insuffisance criante en hygiène et assainissement est observée dans les aires de santé évaluées. A Rwindi et Nyarubande, plus de 4 ménages partagent une latrine pour la plupart et une moyenne de 60% dans les 3 aires de santé. 55% de ménages n’ont pas de latrines et font la défécation à l’air libre en brousse. La majorité de latrines disponibles dans les 3 aires de santé sont aussi non hygiéniques et non intimes. 
91% de ménages n’ont pas de dispositifs de lavage de mains et du savon ; la majorité ne pratiquent pas au moins 3 moments de lavage de mains (ils ne lavent les mains qu’avant de manger et après le champ sans savons). Les douches sont quasi-inexistantes et la majorité n’ont pas de système de gestion de déchets (fosses à ordures).
Une intervention urgente en EHA est recommandée dans les aires de santé évaluées avec priorité à Nyarubande, Mashango et Petit-Magasin.</v>
          </cell>
        </row>
        <row r="8">
          <cell r="C8">
            <v>3</v>
          </cell>
          <cell r="E8">
            <v>0.59375</v>
          </cell>
        </row>
        <row r="15">
          <cell r="D15">
            <v>0.13732394366197184</v>
          </cell>
        </row>
        <row r="16">
          <cell r="D16">
            <v>0.53169014084507038</v>
          </cell>
        </row>
        <row r="17">
          <cell r="D17">
            <v>0.33098591549295775</v>
          </cell>
        </row>
        <row r="19">
          <cell r="I19" t="str">
            <v>Aucun, tous les ménages ont assez d'eau</v>
          </cell>
        </row>
        <row r="28">
          <cell r="D28" t="str">
            <v>-</v>
          </cell>
        </row>
        <row r="34">
          <cell r="D34" t="str">
            <v>-</v>
          </cell>
        </row>
        <row r="40">
          <cell r="D40" t="str">
            <v>-</v>
          </cell>
        </row>
        <row r="46">
          <cell r="D46" t="str">
            <v>-</v>
          </cell>
        </row>
        <row r="51">
          <cell r="E51">
            <v>0.71126760563380287</v>
          </cell>
        </row>
        <row r="52">
          <cell r="E52">
            <v>0.28873239436619719</v>
          </cell>
        </row>
        <row r="53">
          <cell r="E53">
            <v>0</v>
          </cell>
        </row>
        <row r="56">
          <cell r="E56">
            <v>0</v>
          </cell>
        </row>
        <row r="57">
          <cell r="E57">
            <v>0</v>
          </cell>
        </row>
        <row r="58">
          <cell r="E58">
            <v>0</v>
          </cell>
        </row>
        <row r="59">
          <cell r="E59">
            <v>0</v>
          </cell>
        </row>
        <row r="60">
          <cell r="E60">
            <v>0</v>
          </cell>
        </row>
        <row r="61">
          <cell r="E61">
            <v>0</v>
          </cell>
        </row>
        <row r="62">
          <cell r="E62">
            <v>1</v>
          </cell>
        </row>
        <row r="65">
          <cell r="E65">
            <v>0.18661971830985916</v>
          </cell>
        </row>
        <row r="66">
          <cell r="E66">
            <v>5.9859154929577461E-2</v>
          </cell>
        </row>
        <row r="67">
          <cell r="E67">
            <v>6.3380281690140844E-2</v>
          </cell>
        </row>
        <row r="68">
          <cell r="E68">
            <v>0.36971830985915494</v>
          </cell>
        </row>
        <row r="69">
          <cell r="E69">
            <v>2.464788732394366E-2</v>
          </cell>
        </row>
        <row r="70">
          <cell r="E70">
            <v>0.13732394366197184</v>
          </cell>
        </row>
        <row r="71">
          <cell r="E71">
            <v>0.20070422535211269</v>
          </cell>
        </row>
        <row r="74">
          <cell r="E74">
            <v>0.15492957746478872</v>
          </cell>
          <cell r="G74">
            <v>0</v>
          </cell>
        </row>
        <row r="75">
          <cell r="E75">
            <v>0.11971830985915492</v>
          </cell>
          <cell r="G75">
            <v>2</v>
          </cell>
        </row>
        <row r="76">
          <cell r="E76">
            <v>4.5774647887323945E-2</v>
          </cell>
          <cell r="G76">
            <v>1</v>
          </cell>
        </row>
        <row r="77">
          <cell r="E77">
            <v>3.5211267605633804E-3</v>
          </cell>
          <cell r="G77">
            <v>0</v>
          </cell>
        </row>
        <row r="78">
          <cell r="E78">
            <v>7.0422535211267607E-3</v>
          </cell>
          <cell r="G78">
            <v>0</v>
          </cell>
        </row>
        <row r="79">
          <cell r="E79">
            <v>0.16549295774647887</v>
          </cell>
          <cell r="G79">
            <v>3</v>
          </cell>
        </row>
        <row r="80">
          <cell r="E80">
            <v>3.5211267605633804E-2</v>
          </cell>
          <cell r="G80">
            <v>3</v>
          </cell>
        </row>
        <row r="81">
          <cell r="E81">
            <v>0</v>
          </cell>
          <cell r="G81">
            <v>0</v>
          </cell>
        </row>
        <row r="82">
          <cell r="E82">
            <v>0.76760563380281688</v>
          </cell>
          <cell r="G82">
            <v>7</v>
          </cell>
        </row>
        <row r="83">
          <cell r="E83">
            <v>0.14084507042253522</v>
          </cell>
          <cell r="G83">
            <v>5</v>
          </cell>
        </row>
        <row r="84">
          <cell r="E84">
            <v>2.1126760563380281E-2</v>
          </cell>
          <cell r="G84">
            <v>3</v>
          </cell>
        </row>
        <row r="85">
          <cell r="E85">
            <v>0</v>
          </cell>
          <cell r="G85">
            <v>0</v>
          </cell>
        </row>
        <row r="88">
          <cell r="D88">
            <v>0</v>
          </cell>
        </row>
        <row r="89">
          <cell r="D89">
            <v>9.154929577464789E-2</v>
          </cell>
        </row>
        <row r="90">
          <cell r="D90">
            <v>0.90845070422535212</v>
          </cell>
        </row>
        <row r="92">
          <cell r="I92" t="str">
            <v>Aucun(e)</v>
          </cell>
        </row>
        <row r="107">
          <cell r="I107" t="str">
            <v>Oui , quelques-un(e)s (moins de la moitié)</v>
          </cell>
        </row>
        <row r="115">
          <cell r="E115">
            <v>0.59523809523809523</v>
          </cell>
        </row>
        <row r="116">
          <cell r="E116">
            <v>0.40476190476190477</v>
          </cell>
        </row>
        <row r="117">
          <cell r="E117">
            <v>0</v>
          </cell>
        </row>
        <row r="118">
          <cell r="E118">
            <v>0</v>
          </cell>
        </row>
        <row r="121">
          <cell r="E121">
            <v>7.9365079365079361E-3</v>
          </cell>
        </row>
        <row r="122">
          <cell r="E122">
            <v>0.98412698412698407</v>
          </cell>
        </row>
        <row r="123">
          <cell r="E123">
            <v>7.9365079365079361E-3</v>
          </cell>
        </row>
        <row r="124">
          <cell r="E124">
            <v>0</v>
          </cell>
        </row>
        <row r="127">
          <cell r="G127">
            <v>7</v>
          </cell>
        </row>
        <row r="128">
          <cell r="G128">
            <v>3</v>
          </cell>
        </row>
        <row r="129">
          <cell r="G129">
            <v>5</v>
          </cell>
        </row>
        <row r="130">
          <cell r="G130">
            <v>1</v>
          </cell>
        </row>
        <row r="131">
          <cell r="G131">
            <v>7</v>
          </cell>
        </row>
        <row r="132">
          <cell r="G132">
            <v>0</v>
          </cell>
        </row>
        <row r="135">
          <cell r="E135">
            <v>0</v>
          </cell>
        </row>
        <row r="136">
          <cell r="E136">
            <v>0</v>
          </cell>
        </row>
        <row r="137">
          <cell r="E137">
            <v>0.16901408450704225</v>
          </cell>
        </row>
        <row r="138">
          <cell r="E138">
            <v>0.25704225352112675</v>
          </cell>
        </row>
        <row r="139">
          <cell r="E139">
            <v>0.55281690140845074</v>
          </cell>
        </row>
      </sheetData>
      <sheetData sheetId="16" refreshError="1">
        <row r="5">
          <cell r="K5" t="str">
            <v xml:space="preserve">Les villages évalués sont couverts en santé par 3 centres de santé notamment le Cs Rwindi, Cs JTN et Cs Nyarubande ; et un poste de santé à Mashango (avec un seul infirmier). Le centre de santé de Nyarubande a une très faible capacité d’accueil car fonctionnant dans une maison d’environ 48 m2. Les structures de santé manquent gravement de médicaments et les populations paupérisées par la guerre n’ont pas non plus de moyens financiers pour payer les factures de soins d’où une faible utilisation des services de santé dans les structures proche non appuyées. 19% de ménages recourent à l’automédication ou s’orientent vers les guérisseurs traditionnels. 
Pour accéder aux soins gratuits dans les structures appuyées par MSF à Katsiru, Mweso et Kashuga en cas de gravité de maladies ; les habitants des aires de santé des aires de santé de Rwindi, Nyarubande et JTN parcourent de 2 à 3 heures de marche à pied ; ce qui explique l’utilisation de structure de santé à 81% selon les enquêtes ménages. 
Les femmes enceintes ne s’étant pas orientées dans ces structures à temps sont transportées sur les brancards locaux durant ces longues heures pour accoucher dans les structurées précitées avec risque de complication en cours de route. Selon les participants aux GDC et relais communautaires, 4 personnes déplacées dont 1 femme et 3 enfants de moins de 5 ans sont décédés à domicile dans le village de Mashango, aire de santé de Rwindi depuis juillet 2023 faute d’accès aux de santé.
Selon les participants aux groupes de discussion communautaire et les informateurs clefs, les pathologies les plus courantes pour les adultes sont le paludisme, les IRA et la diarrhée. Pour les enfants &lt; 5 ans, ce sont le paludisme, les IRA et la malnutrition.
Les acteurs PPSSP et SANRU approvisionnent des antipaludéens à travers les BCZ M Birambizo et Kibirizi.
Nécessité urgente de positionnement des acteurs dans les 3 aires de santé pour faciliter l’accès aux soins aux déplacés et communautés hôtes ; augmenter aussi la capacité d’accueil du centre de santé de Nyarubande. </v>
          </cell>
        </row>
        <row r="7">
          <cell r="I7" t="str">
            <v>Non consensus</v>
          </cell>
        </row>
        <row r="17">
          <cell r="E17">
            <v>0.8098591549295775</v>
          </cell>
        </row>
        <row r="18">
          <cell r="E18">
            <v>2.1126760563380281E-2</v>
          </cell>
        </row>
        <row r="19">
          <cell r="E19">
            <v>0.16901408450704225</v>
          </cell>
        </row>
        <row r="20">
          <cell r="E20">
            <v>0</v>
          </cell>
        </row>
        <row r="23">
          <cell r="E23">
            <v>0.823943661971831</v>
          </cell>
        </row>
        <row r="24">
          <cell r="E24">
            <v>1.7605633802816902E-2</v>
          </cell>
        </row>
        <row r="25">
          <cell r="E25">
            <v>0.15845070422535212</v>
          </cell>
        </row>
        <row r="26">
          <cell r="E26">
            <v>0</v>
          </cell>
        </row>
        <row r="29">
          <cell r="G29">
            <v>0</v>
          </cell>
        </row>
        <row r="30">
          <cell r="G30">
            <v>1</v>
          </cell>
        </row>
        <row r="31">
          <cell r="G31">
            <v>0</v>
          </cell>
        </row>
        <row r="32">
          <cell r="G32">
            <v>10</v>
          </cell>
        </row>
        <row r="33">
          <cell r="G33">
            <v>0</v>
          </cell>
        </row>
        <row r="34">
          <cell r="G34">
            <v>0</v>
          </cell>
        </row>
        <row r="37">
          <cell r="E37">
            <v>0.46830985915492956</v>
          </cell>
        </row>
        <row r="38">
          <cell r="E38">
            <v>0.37676056338028169</v>
          </cell>
        </row>
        <row r="39">
          <cell r="E39">
            <v>0.13380281690140844</v>
          </cell>
        </row>
        <row r="40">
          <cell r="E40">
            <v>2.1126760563380281E-2</v>
          </cell>
        </row>
        <row r="43">
          <cell r="G43">
            <v>0</v>
          </cell>
        </row>
        <row r="44">
          <cell r="G44">
            <v>0</v>
          </cell>
        </row>
        <row r="45">
          <cell r="G45">
            <v>1</v>
          </cell>
        </row>
        <row r="46">
          <cell r="G46">
            <v>9</v>
          </cell>
        </row>
        <row r="47">
          <cell r="G47">
            <v>11</v>
          </cell>
        </row>
        <row r="48">
          <cell r="G48">
            <v>2</v>
          </cell>
        </row>
        <row r="49">
          <cell r="G49">
            <v>0</v>
          </cell>
        </row>
        <row r="50">
          <cell r="G50">
            <v>0</v>
          </cell>
        </row>
        <row r="51">
          <cell r="G51">
            <v>0</v>
          </cell>
        </row>
        <row r="52">
          <cell r="G52">
            <v>0</v>
          </cell>
        </row>
        <row r="53">
          <cell r="G53">
            <v>0</v>
          </cell>
        </row>
        <row r="54">
          <cell r="G54">
            <v>0</v>
          </cell>
        </row>
        <row r="60">
          <cell r="I60" t="str">
            <v>Oui, un peu</v>
          </cell>
        </row>
        <row r="66">
          <cell r="I66" t="str">
            <v>Non, manque grave</v>
          </cell>
        </row>
        <row r="73">
          <cell r="I73" t="str">
            <v>Non, manque grave</v>
          </cell>
        </row>
        <row r="81">
          <cell r="E81">
            <v>0.59375</v>
          </cell>
        </row>
        <row r="86">
          <cell r="E86">
            <v>0.74479166666666663</v>
          </cell>
        </row>
        <row r="91">
          <cell r="E91">
            <v>0.397887323943662</v>
          </cell>
        </row>
        <row r="93">
          <cell r="E93">
            <v>0</v>
          </cell>
        </row>
        <row r="96">
          <cell r="E96">
            <v>8.8028169014084501E-2</v>
          </cell>
        </row>
        <row r="97">
          <cell r="E97">
            <v>0.9119718309859155</v>
          </cell>
        </row>
        <row r="143">
          <cell r="G143">
            <v>226.33333333333334</v>
          </cell>
        </row>
        <row r="144">
          <cell r="G144">
            <v>21</v>
          </cell>
        </row>
        <row r="145">
          <cell r="G145">
            <v>17.333333333333332</v>
          </cell>
        </row>
        <row r="146">
          <cell r="G146">
            <v>4</v>
          </cell>
        </row>
        <row r="147">
          <cell r="G147">
            <v>61.5</v>
          </cell>
        </row>
        <row r="148">
          <cell r="G148">
            <v>0</v>
          </cell>
        </row>
        <row r="149">
          <cell r="G149">
            <v>0</v>
          </cell>
        </row>
        <row r="150">
          <cell r="G150">
            <v>0</v>
          </cell>
        </row>
        <row r="151">
          <cell r="G151">
            <v>0</v>
          </cell>
        </row>
        <row r="152">
          <cell r="G152">
            <v>0</v>
          </cell>
        </row>
        <row r="155">
          <cell r="G155">
            <v>8.6666666666666661</v>
          </cell>
        </row>
        <row r="156">
          <cell r="G156">
            <v>1</v>
          </cell>
        </row>
        <row r="157">
          <cell r="G157">
            <v>1</v>
          </cell>
        </row>
        <row r="158">
          <cell r="G158">
            <v>0</v>
          </cell>
        </row>
        <row r="159">
          <cell r="G159">
            <v>24</v>
          </cell>
        </row>
        <row r="160">
          <cell r="G160">
            <v>0</v>
          </cell>
        </row>
        <row r="161">
          <cell r="G161">
            <v>0</v>
          </cell>
        </row>
        <row r="162">
          <cell r="G162">
            <v>0</v>
          </cell>
        </row>
        <row r="163">
          <cell r="G163">
            <v>0</v>
          </cell>
        </row>
        <row r="164">
          <cell r="G164">
            <v>0</v>
          </cell>
        </row>
        <row r="167">
          <cell r="C167">
            <v>3</v>
          </cell>
        </row>
      </sheetData>
      <sheetData sheetId="17" refreshError="1">
        <row r="5">
          <cell r="K5" t="str">
            <v>Les aires de santé évaluées regorgent 9 écoles primaires et 1 école secondaire fonctionnelles. L’école primaire est gratuite. Pour 74% de ménages, les écoles sont situées à moins d’une heure de marche à pied. Dans 57% de ménages, au moins un enfant scolarisable au primaire n’est pas allé à l’école les 14 derniers jours contre une moyenne de 67% pour le secondaire. Les filles sont les plus affectées. Ainsi, la plupart des enfants déplacés ne sont pas scolarisés et n’ont pas de fournitures scolaires pour intégrer les écoles locales. 
A Nyarubande, seulement la moitié des enfants sont scolarisés au primaire dont moins de filles. Certains enfants de cette aire de santé parcourent plus d’1 heure pour accéder à une école étant donné que les villages sont éparpillés. A JTN, les enfants du secondaire doivent aller à Mweso ou Katsiru à plus d’1 heure de marche à pied pour accéder à une école secondaire. 
La plupart d’écoles dans les villages évalués n’ont pas de bâtiments appropriés. 
A Nyarubande, 2 écoles primaires sur les 3 y fonctionnant manquent d’infrastructures adéquates, des pupitres et des matériels.  A JTN et Mashango, des pupitres avaient été endommagées ou utilisées comme bois de chauffe dans 5 écoles (Ep Kabugu, EP Mashango, Institut Mashango, Ep Makomalehe, Ep Ngeri) ayant hébergés les déplacés en juillet 2023 ; c’est le cas de l’EP Ngeri à JTN dont 45 pupitres et 8 bancs avaient été utilisés comme bois de chauffe et à EP Mashango où 50 pupitres et 2 portes cassées.</v>
          </cell>
        </row>
        <row r="8">
          <cell r="E8">
            <v>0.74295774647887325</v>
          </cell>
        </row>
        <row r="9">
          <cell r="E9">
            <v>0.1619718309859155</v>
          </cell>
        </row>
        <row r="10">
          <cell r="E10">
            <v>9.5070422535211266E-2</v>
          </cell>
        </row>
        <row r="12">
          <cell r="I12" t="str">
            <v>Oui</v>
          </cell>
        </row>
        <row r="19">
          <cell r="E19">
            <v>7.7821011673151752E-3</v>
          </cell>
        </row>
        <row r="20">
          <cell r="E20">
            <v>0.97665369649805445</v>
          </cell>
        </row>
        <row r="21">
          <cell r="E21">
            <v>1.556420233463035E-2</v>
          </cell>
        </row>
        <row r="24">
          <cell r="G24">
            <v>7</v>
          </cell>
        </row>
        <row r="25">
          <cell r="G25">
            <v>0</v>
          </cell>
        </row>
        <row r="26">
          <cell r="G26">
            <v>0</v>
          </cell>
        </row>
        <row r="27">
          <cell r="G27">
            <v>0</v>
          </cell>
        </row>
        <row r="28">
          <cell r="G28">
            <v>0</v>
          </cell>
        </row>
        <row r="30">
          <cell r="I30" t="str">
            <v>Oui, quelques-uns (moins de la moitié d'entre eux)</v>
          </cell>
        </row>
        <row r="37">
          <cell r="E37">
            <v>0.52247191011235961</v>
          </cell>
        </row>
        <row r="38">
          <cell r="E38">
            <v>0.62209302325581395</v>
          </cell>
        </row>
        <row r="39">
          <cell r="E39">
            <v>0.65730337078651691</v>
          </cell>
        </row>
        <row r="40">
          <cell r="E40">
            <v>0.68023255813953487</v>
          </cell>
        </row>
        <row r="41">
          <cell r="C41">
            <v>4</v>
          </cell>
          <cell r="E41">
            <v>0.62</v>
          </cell>
        </row>
        <row r="45">
          <cell r="G45">
            <v>0.6</v>
          </cell>
        </row>
        <row r="46">
          <cell r="G46">
            <v>0.625</v>
          </cell>
        </row>
        <row r="49">
          <cell r="G49">
            <v>0.77500000000000002</v>
          </cell>
        </row>
        <row r="50">
          <cell r="G50">
            <v>0.82499999999999996</v>
          </cell>
        </row>
        <row r="53">
          <cell r="G53">
            <v>37</v>
          </cell>
        </row>
        <row r="54">
          <cell r="G54">
            <v>42</v>
          </cell>
        </row>
        <row r="57">
          <cell r="E57">
            <v>0.42780748663101653</v>
          </cell>
        </row>
        <row r="58">
          <cell r="E58">
            <v>5.3475935828877002E-3</v>
          </cell>
        </row>
        <row r="59">
          <cell r="E59">
            <v>0.38502673796791476</v>
          </cell>
        </row>
        <row r="60">
          <cell r="E60">
            <v>0</v>
          </cell>
        </row>
        <row r="61">
          <cell r="E61">
            <v>5.3475935828877002E-3</v>
          </cell>
        </row>
        <row r="62">
          <cell r="E62">
            <v>0</v>
          </cell>
        </row>
        <row r="63">
          <cell r="E63">
            <v>4.8128342245989303E-2</v>
          </cell>
        </row>
        <row r="64">
          <cell r="E64">
            <v>0</v>
          </cell>
        </row>
        <row r="65">
          <cell r="E65">
            <v>5.8823529411764705E-2</v>
          </cell>
        </row>
        <row r="66">
          <cell r="E66">
            <v>3.7433155080213901E-2</v>
          </cell>
        </row>
        <row r="67">
          <cell r="E67">
            <v>2.6737967914438502E-2</v>
          </cell>
        </row>
        <row r="68">
          <cell r="E68">
            <v>5.3475935828877002E-3</v>
          </cell>
        </row>
        <row r="71">
          <cell r="G71">
            <v>1</v>
          </cell>
        </row>
        <row r="72">
          <cell r="G72">
            <v>3</v>
          </cell>
        </row>
        <row r="73">
          <cell r="G73">
            <v>1</v>
          </cell>
        </row>
        <row r="74">
          <cell r="G74">
            <v>0</v>
          </cell>
        </row>
        <row r="75">
          <cell r="G75">
            <v>3</v>
          </cell>
        </row>
        <row r="76">
          <cell r="G76">
            <v>0</v>
          </cell>
        </row>
        <row r="77">
          <cell r="G77">
            <v>0</v>
          </cell>
        </row>
        <row r="78">
          <cell r="G78">
            <v>0</v>
          </cell>
        </row>
        <row r="79">
          <cell r="G79">
            <v>0</v>
          </cell>
        </row>
        <row r="80">
          <cell r="G80">
            <v>0</v>
          </cell>
        </row>
        <row r="81">
          <cell r="G81">
            <v>2</v>
          </cell>
        </row>
        <row r="82">
          <cell r="G82">
            <v>0</v>
          </cell>
        </row>
        <row r="83">
          <cell r="G83">
            <v>0</v>
          </cell>
        </row>
        <row r="84">
          <cell r="G84">
            <v>0</v>
          </cell>
        </row>
        <row r="85">
          <cell r="G85">
            <v>0</v>
          </cell>
        </row>
        <row r="86">
          <cell r="G86">
            <v>0</v>
          </cell>
        </row>
        <row r="87">
          <cell r="G87">
            <v>0</v>
          </cell>
        </row>
        <row r="90">
          <cell r="G90">
            <v>1</v>
          </cell>
        </row>
        <row r="91">
          <cell r="G91">
            <v>3</v>
          </cell>
        </row>
        <row r="92">
          <cell r="G92">
            <v>1</v>
          </cell>
        </row>
        <row r="93">
          <cell r="G93">
            <v>0</v>
          </cell>
        </row>
        <row r="94">
          <cell r="G94">
            <v>1</v>
          </cell>
        </row>
        <row r="95">
          <cell r="G95">
            <v>3</v>
          </cell>
        </row>
        <row r="96">
          <cell r="G96">
            <v>0</v>
          </cell>
        </row>
        <row r="97">
          <cell r="G97">
            <v>0</v>
          </cell>
        </row>
        <row r="98">
          <cell r="G98">
            <v>1</v>
          </cell>
        </row>
        <row r="99">
          <cell r="G99">
            <v>0</v>
          </cell>
        </row>
        <row r="100">
          <cell r="G100">
            <v>0</v>
          </cell>
        </row>
        <row r="101">
          <cell r="G101">
            <v>0</v>
          </cell>
        </row>
        <row r="102">
          <cell r="G102">
            <v>0</v>
          </cell>
        </row>
        <row r="103">
          <cell r="G103">
            <v>0</v>
          </cell>
        </row>
        <row r="104">
          <cell r="G104">
            <v>0</v>
          </cell>
        </row>
      </sheetData>
      <sheetData sheetId="18" refreshError="1">
        <row r="8">
          <cell r="E8">
            <v>0.26760563380281666</v>
          </cell>
          <cell r="L8" t="str">
            <v xml:space="preserve">La situation sécuritaire est relativement calme dans les aires de santé évaluées ; néanmoins les populations craignent des éventuelles attaques des groupes armés sur l’axe Bukombo. Les incidents de protection les plus enregistrés dans la zone évaluée sont des arrestations arbitraires, des extorsions et des travaux forcés pour les hommes et des garçons de plus de 16 ans par des groupes armés. 
Les relations entre les déplacés et communautés hôtes sont généralement bonnes. Ces dernières sont néanmoins prêtes à les assister pour un temps limité à la suite de l’insuffisance des ressources. Des mécanismes communautaires de résolution de conflit existent dans tous les villages évalués.  </v>
          </cell>
        </row>
        <row r="13">
          <cell r="I13" t="str">
            <v>Non</v>
          </cell>
        </row>
        <row r="21">
          <cell r="G21">
            <v>0</v>
          </cell>
        </row>
        <row r="23">
          <cell r="I23" t="str">
            <v>Non</v>
          </cell>
        </row>
        <row r="31">
          <cell r="E31">
            <v>0.10563380281690136</v>
          </cell>
        </row>
        <row r="37">
          <cell r="E37">
            <v>8</v>
          </cell>
        </row>
        <row r="38">
          <cell r="E38">
            <v>20</v>
          </cell>
        </row>
        <row r="39">
          <cell r="E39">
            <v>2</v>
          </cell>
        </row>
        <row r="42">
          <cell r="G42">
            <v>0</v>
          </cell>
        </row>
        <row r="43">
          <cell r="G43">
            <v>3</v>
          </cell>
        </row>
        <row r="44">
          <cell r="G44">
            <v>8</v>
          </cell>
        </row>
        <row r="45">
          <cell r="G45">
            <v>0</v>
          </cell>
        </row>
        <row r="46">
          <cell r="G46">
            <v>0</v>
          </cell>
        </row>
        <row r="47">
          <cell r="G47">
            <v>0</v>
          </cell>
        </row>
        <row r="48">
          <cell r="G48">
            <v>0</v>
          </cell>
        </row>
        <row r="49">
          <cell r="G49">
            <v>0</v>
          </cell>
        </row>
        <row r="51">
          <cell r="I51" t="str">
            <v>Oui</v>
          </cell>
        </row>
        <row r="58">
          <cell r="E58">
            <v>4.5774647887323945E-2</v>
          </cell>
        </row>
        <row r="59">
          <cell r="E59">
            <v>2.8169014084507043E-2</v>
          </cell>
        </row>
        <row r="60">
          <cell r="E60">
            <v>6.6901408450704219E-2</v>
          </cell>
        </row>
        <row r="61">
          <cell r="E61">
            <v>1.4084507042253521E-2</v>
          </cell>
        </row>
        <row r="62">
          <cell r="E62">
            <v>0.19366197183098591</v>
          </cell>
        </row>
        <row r="63">
          <cell r="E63">
            <v>0.72887323943661975</v>
          </cell>
        </row>
        <row r="64">
          <cell r="E64">
            <v>3.5211267605633804E-3</v>
          </cell>
        </row>
        <row r="67">
          <cell r="E67">
            <v>0.10211267605633803</v>
          </cell>
        </row>
        <row r="68">
          <cell r="E68">
            <v>2.464788732394366E-2</v>
          </cell>
        </row>
        <row r="69">
          <cell r="E69">
            <v>7.0422535211267607E-3</v>
          </cell>
        </row>
        <row r="70">
          <cell r="E70">
            <v>7.0422535211267609E-2</v>
          </cell>
        </row>
        <row r="71">
          <cell r="E71">
            <v>9.154929577464789E-2</v>
          </cell>
        </row>
        <row r="72">
          <cell r="E72">
            <v>0.76056338028169013</v>
          </cell>
        </row>
        <row r="73">
          <cell r="E73">
            <v>7.0422535211267607E-3</v>
          </cell>
        </row>
        <row r="76">
          <cell r="E76">
            <v>0.65140845070422537</v>
          </cell>
        </row>
        <row r="77">
          <cell r="E77">
            <v>9.5070422535211266E-2</v>
          </cell>
        </row>
        <row r="78">
          <cell r="E78">
            <v>0.13380281690140844</v>
          </cell>
        </row>
        <row r="79">
          <cell r="E79">
            <v>0</v>
          </cell>
        </row>
        <row r="80">
          <cell r="E80">
            <v>7.746478873239436E-2</v>
          </cell>
        </row>
        <row r="81">
          <cell r="E81">
            <v>5.9859154929577461E-2</v>
          </cell>
        </row>
        <row r="82">
          <cell r="E82">
            <v>5.9859154929577461E-2</v>
          </cell>
        </row>
        <row r="83">
          <cell r="E83">
            <v>2.464788732394366E-2</v>
          </cell>
        </row>
        <row r="86">
          <cell r="G86">
            <v>5</v>
          </cell>
        </row>
        <row r="87">
          <cell r="G87">
            <v>1</v>
          </cell>
        </row>
        <row r="88">
          <cell r="G88">
            <v>1</v>
          </cell>
        </row>
        <row r="89">
          <cell r="G89">
            <v>1</v>
          </cell>
        </row>
        <row r="90">
          <cell r="G90">
            <v>1</v>
          </cell>
        </row>
        <row r="91">
          <cell r="G91">
            <v>2</v>
          </cell>
        </row>
        <row r="92">
          <cell r="G92">
            <v>0</v>
          </cell>
        </row>
        <row r="93">
          <cell r="G93">
            <v>1</v>
          </cell>
        </row>
        <row r="94">
          <cell r="G94">
            <v>0</v>
          </cell>
        </row>
        <row r="95">
          <cell r="G95">
            <v>0</v>
          </cell>
        </row>
        <row r="96">
          <cell r="G96">
            <v>0</v>
          </cell>
        </row>
        <row r="97">
          <cell r="G97">
            <v>0</v>
          </cell>
        </row>
        <row r="98">
          <cell r="G98">
            <v>0</v>
          </cell>
        </row>
        <row r="99">
          <cell r="G99">
            <v>0</v>
          </cell>
        </row>
        <row r="100">
          <cell r="G100">
            <v>0</v>
          </cell>
        </row>
        <row r="101">
          <cell r="G101">
            <v>1</v>
          </cell>
        </row>
        <row r="102">
          <cell r="G102">
            <v>0</v>
          </cell>
        </row>
        <row r="103">
          <cell r="G103">
            <v>0</v>
          </cell>
        </row>
        <row r="104">
          <cell r="G104">
            <v>1</v>
          </cell>
        </row>
        <row r="105">
          <cell r="G105">
            <v>0</v>
          </cell>
        </row>
        <row r="106">
          <cell r="G106">
            <v>0</v>
          </cell>
        </row>
        <row r="107">
          <cell r="G107">
            <v>0</v>
          </cell>
        </row>
        <row r="108">
          <cell r="G108">
            <v>0</v>
          </cell>
        </row>
        <row r="109">
          <cell r="G109">
            <v>1</v>
          </cell>
        </row>
        <row r="111">
          <cell r="I111" t="str">
            <v>Non</v>
          </cell>
        </row>
        <row r="121">
          <cell r="G121">
            <v>1</v>
          </cell>
          <cell r="H121">
            <v>7</v>
          </cell>
          <cell r="I121">
            <v>4</v>
          </cell>
          <cell r="J121">
            <v>6</v>
          </cell>
        </row>
        <row r="122">
          <cell r="G122">
            <v>0</v>
          </cell>
          <cell r="H122">
            <v>0</v>
          </cell>
          <cell r="I122">
            <v>0</v>
          </cell>
          <cell r="J122">
            <v>0</v>
          </cell>
        </row>
        <row r="123">
          <cell r="G123">
            <v>2</v>
          </cell>
          <cell r="H123">
            <v>2</v>
          </cell>
          <cell r="I123">
            <v>2</v>
          </cell>
          <cell r="J123">
            <v>2</v>
          </cell>
        </row>
        <row r="124">
          <cell r="G124">
            <v>1</v>
          </cell>
          <cell r="H124">
            <v>1</v>
          </cell>
          <cell r="I124">
            <v>1</v>
          </cell>
          <cell r="J124">
            <v>1</v>
          </cell>
        </row>
        <row r="125">
          <cell r="G125">
            <v>4</v>
          </cell>
          <cell r="H125">
            <v>4</v>
          </cell>
          <cell r="I125">
            <v>3</v>
          </cell>
          <cell r="J125">
            <v>4</v>
          </cell>
        </row>
        <row r="126">
          <cell r="G126">
            <v>0</v>
          </cell>
          <cell r="H126">
            <v>0</v>
          </cell>
          <cell r="I126">
            <v>0</v>
          </cell>
          <cell r="J126">
            <v>0</v>
          </cell>
        </row>
        <row r="127">
          <cell r="G127">
            <v>0</v>
          </cell>
          <cell r="H127">
            <v>0</v>
          </cell>
          <cell r="I127">
            <v>0</v>
          </cell>
          <cell r="J127">
            <v>0</v>
          </cell>
        </row>
        <row r="128">
          <cell r="G128">
            <v>1</v>
          </cell>
          <cell r="H128">
            <v>1</v>
          </cell>
          <cell r="I128">
            <v>0</v>
          </cell>
          <cell r="J128">
            <v>1</v>
          </cell>
        </row>
        <row r="129">
          <cell r="G129">
            <v>0</v>
          </cell>
          <cell r="H129">
            <v>1</v>
          </cell>
          <cell r="I129">
            <v>0</v>
          </cell>
          <cell r="J129">
            <v>0</v>
          </cell>
        </row>
        <row r="130">
          <cell r="G130">
            <v>0</v>
          </cell>
          <cell r="H130">
            <v>0</v>
          </cell>
          <cell r="I130">
            <v>0</v>
          </cell>
          <cell r="J130">
            <v>0</v>
          </cell>
        </row>
        <row r="131">
          <cell r="G131">
            <v>0</v>
          </cell>
          <cell r="H131">
            <v>0</v>
          </cell>
          <cell r="I131">
            <v>0</v>
          </cell>
          <cell r="J131">
            <v>0</v>
          </cell>
        </row>
        <row r="132">
          <cell r="G132">
            <v>0</v>
          </cell>
          <cell r="H132">
            <v>0</v>
          </cell>
          <cell r="I132">
            <v>0</v>
          </cell>
          <cell r="J132">
            <v>0</v>
          </cell>
        </row>
        <row r="133">
          <cell r="G133">
            <v>5</v>
          </cell>
          <cell r="H133">
            <v>0</v>
          </cell>
          <cell r="I133">
            <v>2</v>
          </cell>
          <cell r="J133">
            <v>0</v>
          </cell>
        </row>
        <row r="134">
          <cell r="G134">
            <v>0</v>
          </cell>
          <cell r="H134">
            <v>0</v>
          </cell>
          <cell r="I134">
            <v>0</v>
          </cell>
          <cell r="J134">
            <v>0</v>
          </cell>
        </row>
        <row r="135">
          <cell r="G135">
            <v>0</v>
          </cell>
          <cell r="H135">
            <v>0</v>
          </cell>
          <cell r="I135">
            <v>1</v>
          </cell>
          <cell r="J135">
            <v>0</v>
          </cell>
        </row>
        <row r="136">
          <cell r="G136">
            <v>0</v>
          </cell>
          <cell r="H136">
            <v>0</v>
          </cell>
          <cell r="I136">
            <v>0</v>
          </cell>
          <cell r="J136">
            <v>0</v>
          </cell>
        </row>
        <row r="137">
          <cell r="G137">
            <v>6</v>
          </cell>
          <cell r="H137">
            <v>0</v>
          </cell>
          <cell r="I137">
            <v>4</v>
          </cell>
          <cell r="J137">
            <v>0</v>
          </cell>
        </row>
        <row r="138">
          <cell r="G138">
            <v>0</v>
          </cell>
          <cell r="H138">
            <v>0</v>
          </cell>
          <cell r="I138">
            <v>0</v>
          </cell>
          <cell r="J138">
            <v>0</v>
          </cell>
        </row>
        <row r="139">
          <cell r="G139">
            <v>0</v>
          </cell>
          <cell r="H139">
            <v>0</v>
          </cell>
          <cell r="I139">
            <v>0</v>
          </cell>
          <cell r="J139">
            <v>0</v>
          </cell>
        </row>
        <row r="140">
          <cell r="G140">
            <v>0</v>
          </cell>
          <cell r="H140">
            <v>0</v>
          </cell>
          <cell r="I140">
            <v>0</v>
          </cell>
          <cell r="J140">
            <v>0</v>
          </cell>
        </row>
      </sheetData>
      <sheetData sheetId="19" refreshError="1">
        <row r="5">
          <cell r="K5" t="str">
            <v>Concernant la redevabilité, les modalités de distribution préférées sont l’assistance en cash physique (82%) malgré la distance qui les séparent des marchés formels et assistance en nature (57%). 97% de ménages affirment n’avoir pas encore recu une assistance humanitaire. L’aire de santé de Nyarubande n’a pas connu d’assistance humanitaire il y plus de 20 ans. 
Les communautés ont comme besoin en information : où et comment s’enregistrer pour recevoir l’assistance, qui peut accéder à l’assistance. Elles préfèrent recevoir les informations au travers le face-à-face avec un travailleur humanitaire, les crieurs du village et les leaders communautaires.
 Les 3 mécanismes de gestion de plaintes et de rétroaction sont les boites aux plaintes, le face-à-face avec un travailleur humanitaire et les appels téléphoniques.
En fin, selon les informateurs clés, les besoins prioritaires sont la santé, la nourriture, Wash et les articles ménagers essentiels.</v>
          </cell>
        </row>
        <row r="9">
          <cell r="E9">
            <v>0.81690140845070425</v>
          </cell>
        </row>
        <row r="10">
          <cell r="E10">
            <v>0.16901408450704225</v>
          </cell>
        </row>
        <row r="11">
          <cell r="E11">
            <v>0.30281690140845069</v>
          </cell>
        </row>
        <row r="12">
          <cell r="E12">
            <v>0.57042253521126762</v>
          </cell>
        </row>
        <row r="13">
          <cell r="E13">
            <v>0.16549295774647887</v>
          </cell>
        </row>
        <row r="14">
          <cell r="E14">
            <v>4.5774647887323945E-2</v>
          </cell>
        </row>
        <row r="17">
          <cell r="G17">
            <v>0</v>
          </cell>
        </row>
        <row r="18">
          <cell r="G18">
            <v>6</v>
          </cell>
        </row>
        <row r="19">
          <cell r="G19">
            <v>2</v>
          </cell>
        </row>
        <row r="20">
          <cell r="G20">
            <v>0</v>
          </cell>
        </row>
        <row r="21">
          <cell r="G21">
            <v>2</v>
          </cell>
        </row>
        <row r="22">
          <cell r="G22">
            <v>4</v>
          </cell>
        </row>
        <row r="23">
          <cell r="G23">
            <v>6</v>
          </cell>
        </row>
        <row r="24">
          <cell r="G24">
            <v>9</v>
          </cell>
        </row>
        <row r="25">
          <cell r="G25">
            <v>3</v>
          </cell>
        </row>
        <row r="26">
          <cell r="G26">
            <v>0</v>
          </cell>
        </row>
        <row r="27">
          <cell r="G27">
            <v>0</v>
          </cell>
        </row>
        <row r="28">
          <cell r="G28">
            <v>0</v>
          </cell>
        </row>
        <row r="29">
          <cell r="G29">
            <v>0</v>
          </cell>
        </row>
        <row r="30">
          <cell r="G30">
            <v>1</v>
          </cell>
        </row>
        <row r="31">
          <cell r="G31">
            <v>0</v>
          </cell>
        </row>
        <row r="32">
          <cell r="G32">
            <v>0</v>
          </cell>
        </row>
        <row r="34">
          <cell r="I34" t="str">
            <v>Non</v>
          </cell>
        </row>
        <row r="41">
          <cell r="E41">
            <v>0.96830985915492962</v>
          </cell>
        </row>
        <row r="42">
          <cell r="E42">
            <v>0</v>
          </cell>
          <cell r="G42">
            <v>0</v>
          </cell>
        </row>
        <row r="43">
          <cell r="E43">
            <v>0</v>
          </cell>
          <cell r="G43">
            <v>0</v>
          </cell>
        </row>
        <row r="44">
          <cell r="E44">
            <v>3.5211267605633804E-3</v>
          </cell>
          <cell r="G44">
            <v>0</v>
          </cell>
        </row>
        <row r="45">
          <cell r="E45">
            <v>3.5211267605633804E-3</v>
          </cell>
          <cell r="G45">
            <v>0</v>
          </cell>
        </row>
        <row r="46">
          <cell r="E46">
            <v>3.5211267605633804E-3</v>
          </cell>
          <cell r="G46">
            <v>0</v>
          </cell>
        </row>
        <row r="47">
          <cell r="E47">
            <v>3.5211267605633804E-3</v>
          </cell>
          <cell r="G47">
            <v>0</v>
          </cell>
        </row>
        <row r="48">
          <cell r="E48">
            <v>7.0422535211267607E-3</v>
          </cell>
          <cell r="G48">
            <v>0</v>
          </cell>
        </row>
        <row r="49">
          <cell r="E49">
            <v>2.464788732394366E-2</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9">
          <cell r="E59">
            <v>9.5070422535211266E-2</v>
          </cell>
        </row>
        <row r="60">
          <cell r="E60">
            <v>0.34859154929577463</v>
          </cell>
        </row>
        <row r="61">
          <cell r="E61">
            <v>0.34859154929577463</v>
          </cell>
        </row>
        <row r="62">
          <cell r="E62">
            <v>5.9859154929577461E-2</v>
          </cell>
        </row>
        <row r="63">
          <cell r="E63">
            <v>0.16549295774647887</v>
          </cell>
        </row>
        <row r="64">
          <cell r="E64">
            <v>4.2253521126760563E-2</v>
          </cell>
        </row>
        <row r="65">
          <cell r="E65">
            <v>6.3380281690140844E-2</v>
          </cell>
        </row>
        <row r="66">
          <cell r="E66">
            <v>0.10915492957746478</v>
          </cell>
        </row>
        <row r="67">
          <cell r="E67">
            <v>3.873239436619718E-2</v>
          </cell>
        </row>
        <row r="68">
          <cell r="E68">
            <v>0</v>
          </cell>
        </row>
        <row r="69">
          <cell r="E69">
            <v>3.873239436619718E-2</v>
          </cell>
        </row>
        <row r="72">
          <cell r="E72">
            <v>0.16549295774647887</v>
          </cell>
        </row>
        <row r="73">
          <cell r="E73">
            <v>0.573943661971831</v>
          </cell>
        </row>
        <row r="74">
          <cell r="E74">
            <v>0.10211267605633803</v>
          </cell>
        </row>
        <row r="75">
          <cell r="E75">
            <v>8.098591549295775E-2</v>
          </cell>
        </row>
        <row r="76">
          <cell r="E76">
            <v>2.8169014084507043E-2</v>
          </cell>
        </row>
        <row r="77">
          <cell r="E77">
            <v>4.2253521126760563E-2</v>
          </cell>
        </row>
        <row r="78">
          <cell r="E78">
            <v>0.18309859154929578</v>
          </cell>
        </row>
        <row r="79">
          <cell r="E79">
            <v>0.16901408450704225</v>
          </cell>
        </row>
        <row r="80">
          <cell r="E80">
            <v>5.2816901408450703E-2</v>
          </cell>
        </row>
        <row r="81">
          <cell r="E81">
            <v>2.8169014084507043E-2</v>
          </cell>
        </row>
        <row r="82">
          <cell r="E82">
            <v>0.10563380281690141</v>
          </cell>
        </row>
        <row r="83">
          <cell r="E83">
            <v>0</v>
          </cell>
        </row>
        <row r="84">
          <cell r="E84">
            <v>0</v>
          </cell>
        </row>
        <row r="85">
          <cell r="E85">
            <v>1.0563380281690141E-2</v>
          </cell>
        </row>
        <row r="88">
          <cell r="E88">
            <v>0.176056338028169</v>
          </cell>
        </row>
        <row r="89">
          <cell r="E89">
            <v>0.44718309859154931</v>
          </cell>
        </row>
        <row r="90">
          <cell r="E90">
            <v>0.41901408450704225</v>
          </cell>
        </row>
        <row r="91">
          <cell r="E91">
            <v>3.5211267605633804E-2</v>
          </cell>
        </row>
        <row r="92">
          <cell r="E92">
            <v>4.5774647887323945E-2</v>
          </cell>
        </row>
        <row r="93">
          <cell r="E93">
            <v>1.7605633802816902E-2</v>
          </cell>
        </row>
        <row r="94">
          <cell r="E94">
            <v>3.5211267605633804E-2</v>
          </cell>
        </row>
        <row r="95">
          <cell r="E95">
            <v>0.11619718309859155</v>
          </cell>
        </row>
        <row r="96">
          <cell r="E96">
            <v>0.11971830985915492</v>
          </cell>
        </row>
        <row r="97">
          <cell r="E97">
            <v>2.1126760563380281E-2</v>
          </cell>
        </row>
        <row r="98">
          <cell r="E98">
            <v>1.7605633802816902E-2</v>
          </cell>
        </row>
        <row r="99">
          <cell r="E99">
            <v>9.154929577464789E-2</v>
          </cell>
        </row>
        <row r="100">
          <cell r="E100">
            <v>3.5211267605633804E-3</v>
          </cell>
        </row>
        <row r="101">
          <cell r="E101">
            <v>0</v>
          </cell>
        </row>
        <row r="102">
          <cell r="E102">
            <v>1.4084507042253521E-2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4546A"/>
    <pageSetUpPr fitToPage="1"/>
  </sheetPr>
  <dimension ref="A1:M1156"/>
  <sheetViews>
    <sheetView tabSelected="1" topLeftCell="A95" workbookViewId="0">
      <selection activeCell="D221" sqref="D221:D225"/>
    </sheetView>
  </sheetViews>
  <sheetFormatPr defaultColWidth="11.54296875" defaultRowHeight="14" x14ac:dyDescent="0.3"/>
  <cols>
    <col min="1" max="1" width="23.54296875" style="1" customWidth="1"/>
    <col min="2" max="4" width="10.36328125" style="1" customWidth="1"/>
    <col min="5" max="5" width="21.1796875" style="1" customWidth="1"/>
    <col min="6" max="6" width="9.7265625" style="1" customWidth="1"/>
    <col min="7" max="7" width="34.6328125" style="1" customWidth="1"/>
    <col min="8" max="8" width="12.81640625" style="1" customWidth="1"/>
    <col min="9" max="9" width="16.90625" style="1" customWidth="1"/>
    <col min="10" max="10" width="9.26953125" style="1" customWidth="1"/>
    <col min="11" max="11" width="8.453125" style="1" customWidth="1"/>
    <col min="12" max="12" width="11.54296875" style="1" customWidth="1"/>
    <col min="13" max="13" width="17.54296875" style="1" customWidth="1"/>
    <col min="14" max="15" width="11.54296875" style="1" customWidth="1"/>
    <col min="16" max="16384" width="11.54296875" style="1"/>
  </cols>
  <sheetData>
    <row r="1" spans="1:9" ht="18.649999999999999" customHeight="1" x14ac:dyDescent="0.3">
      <c r="A1" s="409" t="s">
        <v>740</v>
      </c>
      <c r="B1" s="409"/>
      <c r="C1" s="409"/>
      <c r="D1" s="409"/>
      <c r="E1" s="409"/>
      <c r="F1" s="409"/>
      <c r="G1" s="409"/>
      <c r="H1" s="409"/>
      <c r="I1" s="409"/>
    </row>
    <row r="2" spans="1:9" ht="24.65" customHeight="1" x14ac:dyDescent="0.3">
      <c r="A2" s="409"/>
      <c r="B2" s="409"/>
      <c r="C2" s="409"/>
      <c r="D2" s="409"/>
      <c r="E2" s="409"/>
      <c r="F2" s="409"/>
      <c r="G2" s="409"/>
      <c r="H2" s="409"/>
      <c r="I2" s="409"/>
    </row>
    <row r="3" spans="1:9" ht="35" customHeight="1" x14ac:dyDescent="0.3">
      <c r="A3" s="410" t="s">
        <v>0</v>
      </c>
      <c r="B3" s="410"/>
      <c r="C3" s="410"/>
      <c r="D3" s="410"/>
      <c r="E3" s="410"/>
      <c r="F3" s="410"/>
      <c r="G3" s="410"/>
      <c r="H3" s="410"/>
    </row>
    <row r="4" spans="1:9" ht="16" customHeight="1" x14ac:dyDescent="0.3">
      <c r="A4" s="2"/>
      <c r="B4" s="2"/>
      <c r="C4" s="2"/>
      <c r="D4" s="2"/>
      <c r="E4" s="2"/>
      <c r="F4" s="2"/>
      <c r="G4" s="2"/>
      <c r="H4" s="2"/>
    </row>
    <row r="5" spans="1:9" ht="18" x14ac:dyDescent="0.4">
      <c r="A5" s="346" t="s">
        <v>1</v>
      </c>
      <c r="B5" s="346"/>
      <c r="C5" s="346"/>
      <c r="D5" s="346"/>
      <c r="E5" s="346"/>
      <c r="F5" s="346"/>
      <c r="G5" s="346"/>
      <c r="H5" s="346"/>
      <c r="I5" s="346"/>
    </row>
    <row r="6" spans="1:9" x14ac:dyDescent="0.3">
      <c r="A6" s="3" t="s">
        <v>2</v>
      </c>
      <c r="B6" s="4"/>
      <c r="C6" s="4"/>
      <c r="D6" s="362"/>
      <c r="E6" s="362"/>
      <c r="F6" s="362"/>
      <c r="G6" s="362"/>
      <c r="H6" s="362"/>
    </row>
    <row r="7" spans="1:9" ht="14" customHeight="1" x14ac:dyDescent="0.3">
      <c r="A7" s="411" t="str">
        <f>[1]RésuméExécutif!C5</f>
        <v>En réponse aux alertes EH4977, EH4978 et EH4979, HEKS/EPER et MEDAIR ont mené une évaluation rapide multisectorielle dans les villages de Rwindi et Mashango dans l’aire de santé de Rwindi ; JTN, Petit-Magasin et Masha dans l’aire de santé de JTN en groupement de Bukombo, zone de santé Birambizo ; Nyarubande en groupement de Kihondo, zone de santé de Kibirizi en chefferie de Bwito, territoire de Rutshuru, Province du Nord-Kivu. 
Ces 3 aires de santé accueillent environ 12 657 déplacés regroupés dans 2 009 ménages en provenance des groupements de Bukombo ( villages Shonyi, Bukombo, Rulere, Gashavu, Kavumu, Sisa, …), de Bishusha (Bishusha, Kizimba, Kazihiro, ….), de Tongo (villages de Kanaba, Rusekera, Kabizo, Tongo, Busenene, Rushashi, Murimbi,…) en chefferie de Bwito, territoire de Rutshuru ; en groupements de Bashali Mukoto (villages de Kitshanga,…), de Bashali Kaembe (Burungu, Rujebeshe,…) en chefferie des Bashali, territoire de Masisi en province du Nord-Kivu où ils fuient les affrontements entre 2 groupes armés. La plupart de ces déplacés sont arrivés en octobre 2023 en provenance de leurs villages de provenance où ils venaient de retourner en août-septembre 2023 (Axe Bukombo-Birambizo) pour les uns et en Févr.-Avril 2023 pour d’autres (axe Bishusha-Kitshanga-Burungu). L'ERM conduite par HEKS-EPER et MEDAIR du 16 au 20/10/23 met en exergue des besoins prioritaires en santé, nourriture, AME (articles ménagers essentiels), Abris et EHA (eau, hygiène et assainissement).
Pour plus d'informations, merci de contacter : 
1. Pour HEKS/EPER :
-Corrado Cimino, Deputy Country Director
 Courriel : corrado.cimino@heks-eper.org - Tél. : +243 816190657 
- Marion Blanloeuil, Chargée de Programmes HEKS/EPER
 Courriel : marion.blanloeuil@heks-eper.org Tél : +243 827 303 214 
- Alpha Kalumendo, MEAL Manager HEKS/EPER
Courriel : alpha.kalumendo@heks-eper.org Tél : +243 819 365 297
2. Pour MEDAIR
- Christine Lindell Detweiler, Conseiller Médical ai
Courriel : christine.lindelldetweiler@medair.org Tél : +243 822882391 
- George OMONDI, Project Coordinator Butembo
Courriel : george.omondi@medair.org Tél : +243 812760316
- Vicky MBUYI, Manager MEAL
Courriel : Vicky.mbuyi@medair.org Tél : Tél : +243 820922337</v>
      </c>
      <c r="B7" s="411"/>
      <c r="C7" s="411"/>
      <c r="D7" s="362"/>
      <c r="E7" s="362"/>
      <c r="F7" s="362"/>
      <c r="G7" s="362"/>
      <c r="H7" s="362"/>
    </row>
    <row r="8" spans="1:9" x14ac:dyDescent="0.3">
      <c r="A8" s="411"/>
      <c r="B8" s="411"/>
      <c r="C8" s="411"/>
      <c r="D8" s="362"/>
      <c r="E8" s="362"/>
      <c r="F8" s="362"/>
      <c r="G8" s="362"/>
      <c r="H8" s="362"/>
    </row>
    <row r="9" spans="1:9" x14ac:dyDescent="0.3">
      <c r="A9" s="411"/>
      <c r="B9" s="411"/>
      <c r="C9" s="411"/>
      <c r="D9" s="362"/>
      <c r="E9" s="362"/>
      <c r="F9" s="362"/>
      <c r="G9" s="362"/>
      <c r="H9" s="362"/>
    </row>
    <row r="10" spans="1:9" x14ac:dyDescent="0.3">
      <c r="A10" s="411"/>
      <c r="B10" s="411"/>
      <c r="C10" s="411"/>
      <c r="D10" s="362"/>
      <c r="E10" s="362"/>
      <c r="F10" s="362"/>
      <c r="G10" s="362"/>
      <c r="H10" s="362"/>
    </row>
    <row r="11" spans="1:9" x14ac:dyDescent="0.3">
      <c r="A11" s="411"/>
      <c r="B11" s="411"/>
      <c r="C11" s="411"/>
      <c r="D11" s="362"/>
      <c r="E11" s="362"/>
      <c r="F11" s="362"/>
      <c r="G11" s="362"/>
      <c r="H11" s="362"/>
    </row>
    <row r="12" spans="1:9" x14ac:dyDescent="0.3">
      <c r="A12" s="411"/>
      <c r="B12" s="411"/>
      <c r="C12" s="411"/>
      <c r="D12" s="362"/>
      <c r="E12" s="362"/>
      <c r="F12" s="362"/>
      <c r="G12" s="362"/>
      <c r="H12" s="362"/>
    </row>
    <row r="13" spans="1:9" x14ac:dyDescent="0.3">
      <c r="A13" s="411"/>
      <c r="B13" s="411"/>
      <c r="C13" s="411"/>
      <c r="D13" s="362"/>
      <c r="E13" s="362"/>
      <c r="F13" s="362"/>
      <c r="G13" s="362"/>
      <c r="H13" s="362"/>
    </row>
    <row r="14" spans="1:9" x14ac:dyDescent="0.3">
      <c r="A14" s="411"/>
      <c r="B14" s="411"/>
      <c r="C14" s="411"/>
      <c r="D14" s="362"/>
      <c r="E14" s="362"/>
      <c r="F14" s="362"/>
      <c r="G14" s="362"/>
      <c r="H14" s="362"/>
    </row>
    <row r="15" spans="1:9" x14ac:dyDescent="0.3">
      <c r="A15" s="411"/>
      <c r="B15" s="411"/>
      <c r="C15" s="411"/>
      <c r="D15" s="362"/>
      <c r="E15" s="362"/>
      <c r="F15" s="362"/>
      <c r="G15" s="362"/>
      <c r="H15" s="362"/>
    </row>
    <row r="16" spans="1:9" x14ac:dyDescent="0.3">
      <c r="A16" s="411"/>
      <c r="B16" s="411"/>
      <c r="C16" s="411"/>
      <c r="D16" s="362"/>
      <c r="E16" s="362"/>
      <c r="F16" s="362"/>
      <c r="G16" s="362"/>
      <c r="H16" s="362"/>
    </row>
    <row r="17" spans="1:8" ht="14" customHeight="1" x14ac:dyDescent="0.3">
      <c r="A17" s="411"/>
      <c r="B17" s="411"/>
      <c r="C17" s="411"/>
      <c r="D17" s="362"/>
      <c r="E17" s="362"/>
      <c r="F17" s="362"/>
      <c r="G17" s="362"/>
      <c r="H17" s="362"/>
    </row>
    <row r="18" spans="1:8" ht="14.5" customHeight="1" x14ac:dyDescent="0.3">
      <c r="A18" s="411"/>
      <c r="B18" s="411"/>
      <c r="C18" s="411"/>
      <c r="D18" s="362"/>
      <c r="E18" s="362"/>
      <c r="F18" s="362"/>
      <c r="G18" s="362"/>
      <c r="H18" s="362"/>
    </row>
    <row r="19" spans="1:8" ht="14" customHeight="1" x14ac:dyDescent="0.3">
      <c r="A19" s="411"/>
      <c r="B19" s="411"/>
      <c r="C19" s="411"/>
      <c r="D19" s="362"/>
      <c r="E19" s="362"/>
      <c r="F19" s="362"/>
      <c r="G19" s="362"/>
      <c r="H19" s="362"/>
    </row>
    <row r="20" spans="1:8" ht="14.5" customHeight="1" x14ac:dyDescent="0.3">
      <c r="A20" s="411"/>
      <c r="B20" s="411"/>
      <c r="C20" s="411"/>
      <c r="D20" s="362"/>
      <c r="E20" s="362"/>
      <c r="F20" s="362"/>
      <c r="G20" s="362"/>
      <c r="H20" s="362"/>
    </row>
    <row r="21" spans="1:8" ht="14" customHeight="1" x14ac:dyDescent="0.3">
      <c r="A21" s="411"/>
      <c r="B21" s="411"/>
      <c r="C21" s="411"/>
      <c r="D21" s="362"/>
      <c r="E21" s="362"/>
      <c r="F21" s="362"/>
      <c r="G21" s="362"/>
      <c r="H21" s="362"/>
    </row>
    <row r="22" spans="1:8" ht="14.5" customHeight="1" x14ac:dyDescent="0.3">
      <c r="A22" s="411"/>
      <c r="B22" s="411"/>
      <c r="C22" s="411"/>
      <c r="D22" s="362"/>
      <c r="E22" s="362"/>
      <c r="F22" s="362"/>
      <c r="G22" s="362"/>
      <c r="H22" s="362"/>
    </row>
    <row r="23" spans="1:8" x14ac:dyDescent="0.3">
      <c r="A23" s="411"/>
      <c r="B23" s="411"/>
      <c r="C23" s="411"/>
      <c r="D23" s="362"/>
      <c r="E23" s="362"/>
      <c r="F23" s="362"/>
      <c r="G23" s="362"/>
      <c r="H23" s="362"/>
    </row>
    <row r="24" spans="1:8" x14ac:dyDescent="0.3">
      <c r="A24" s="411"/>
      <c r="B24" s="411"/>
      <c r="C24" s="411"/>
      <c r="D24" s="362"/>
      <c r="E24" s="362"/>
      <c r="F24" s="362"/>
      <c r="G24" s="362"/>
      <c r="H24" s="362"/>
    </row>
    <row r="25" spans="1:8" ht="17" x14ac:dyDescent="0.3">
      <c r="A25" s="411"/>
      <c r="B25" s="411"/>
      <c r="C25" s="411"/>
      <c r="D25" s="5" t="s">
        <v>3</v>
      </c>
      <c r="E25" s="6"/>
      <c r="F25" s="7" t="s">
        <v>4</v>
      </c>
      <c r="G25" s="7" t="s">
        <v>5</v>
      </c>
      <c r="H25" s="7" t="s">
        <v>6</v>
      </c>
    </row>
    <row r="26" spans="1:8" x14ac:dyDescent="0.3">
      <c r="A26" s="411"/>
      <c r="B26" s="411"/>
      <c r="C26" s="411"/>
    </row>
    <row r="27" spans="1:8" ht="28.5" customHeight="1" thickBot="1" x14ac:dyDescent="0.35">
      <c r="A27" s="411"/>
      <c r="B27" s="411"/>
      <c r="C27" s="411"/>
      <c r="D27" s="8" t="s">
        <v>7</v>
      </c>
      <c r="E27" s="9"/>
      <c r="F27" s="10">
        <f>[1]RésuméExécutif!E13</f>
        <v>0</v>
      </c>
      <c r="G27" s="10">
        <f>[1]RésuméExécutif!G13</f>
        <v>0</v>
      </c>
      <c r="H27" s="10"/>
    </row>
    <row r="28" spans="1:8" ht="15" customHeight="1" thickBot="1" x14ac:dyDescent="0.4">
      <c r="A28" s="411"/>
      <c r="B28" s="411"/>
      <c r="C28" s="411"/>
      <c r="D28" s="8" t="s">
        <v>8</v>
      </c>
      <c r="F28" s="412"/>
      <c r="G28" s="412"/>
      <c r="H28" s="412"/>
    </row>
    <row r="29" spans="1:8" x14ac:dyDescent="0.3">
      <c r="A29" s="411"/>
      <c r="B29" s="411"/>
      <c r="C29" s="411"/>
    </row>
    <row r="30" spans="1:8" x14ac:dyDescent="0.3">
      <c r="A30" s="411"/>
      <c r="B30" s="411"/>
      <c r="C30" s="411"/>
    </row>
    <row r="31" spans="1:8" x14ac:dyDescent="0.3">
      <c r="A31" s="411"/>
      <c r="B31" s="411"/>
      <c r="C31" s="411"/>
      <c r="D31" s="8" t="s">
        <v>9</v>
      </c>
      <c r="E31" s="9"/>
      <c r="F31" s="11">
        <f>[1]RésuméExécutif!E32</f>
        <v>45200</v>
      </c>
      <c r="G31" s="11">
        <f>[1]RésuméExécutif!G32</f>
        <v>45108</v>
      </c>
      <c r="H31" s="10"/>
    </row>
    <row r="32" spans="1:8" x14ac:dyDescent="0.3">
      <c r="A32" s="411"/>
      <c r="B32" s="411"/>
      <c r="C32" s="411"/>
      <c r="D32" s="8" t="s">
        <v>10</v>
      </c>
      <c r="E32" s="9"/>
      <c r="F32" s="11" t="str">
        <f>[1]RésuméExécutif!E38</f>
        <v>En cours</v>
      </c>
      <c r="G32" s="11" t="str">
        <f>[1]RésuméExécutif!G38</f>
        <v>En cours</v>
      </c>
      <c r="H32" s="10"/>
    </row>
    <row r="33" spans="1:8" ht="16.5" customHeight="1" x14ac:dyDescent="0.3">
      <c r="A33" s="411"/>
      <c r="B33" s="411"/>
      <c r="C33" s="411"/>
      <c r="H33" s="10"/>
    </row>
    <row r="34" spans="1:8" x14ac:dyDescent="0.3">
      <c r="A34" s="411"/>
      <c r="B34" s="411"/>
      <c r="C34" s="411"/>
      <c r="D34" s="413" t="s">
        <v>11</v>
      </c>
      <c r="E34" s="413"/>
      <c r="F34" s="12">
        <f>[1]MdP!E20</f>
        <v>10335</v>
      </c>
      <c r="G34" s="12">
        <f>[1]MdP!F20</f>
        <v>10335</v>
      </c>
      <c r="H34" s="10"/>
    </row>
    <row r="35" spans="1:8" x14ac:dyDescent="0.3">
      <c r="A35" s="411"/>
      <c r="B35" s="411"/>
      <c r="C35" s="411"/>
      <c r="D35" s="413"/>
      <c r="E35" s="413"/>
      <c r="G35" s="12"/>
    </row>
    <row r="36" spans="1:8" x14ac:dyDescent="0.3">
      <c r="A36" s="411"/>
      <c r="B36" s="411"/>
      <c r="C36" s="411"/>
      <c r="D36" s="9" t="s">
        <v>12</v>
      </c>
      <c r="E36" s="9"/>
      <c r="F36" s="13">
        <f>[1]MdP!E22</f>
        <v>6.292253521126761</v>
      </c>
      <c r="G36" s="10" t="s">
        <v>13</v>
      </c>
      <c r="H36" s="10"/>
    </row>
    <row r="37" spans="1:8" x14ac:dyDescent="0.3">
      <c r="A37" s="411"/>
      <c r="B37" s="411"/>
      <c r="C37" s="411"/>
      <c r="H37" s="10"/>
    </row>
    <row r="38" spans="1:8" ht="13.9" customHeight="1" x14ac:dyDescent="0.3">
      <c r="A38" s="411"/>
      <c r="B38" s="411"/>
      <c r="C38" s="411"/>
    </row>
    <row r="39" spans="1:8" x14ac:dyDescent="0.3">
      <c r="A39" s="411"/>
      <c r="B39" s="411"/>
      <c r="C39" s="411"/>
      <c r="F39" s="414" t="s">
        <v>14</v>
      </c>
      <c r="G39" s="414"/>
      <c r="H39" s="414"/>
    </row>
    <row r="40" spans="1:8" ht="13.9" customHeight="1" x14ac:dyDescent="0.3">
      <c r="A40" s="411"/>
      <c r="B40" s="411"/>
      <c r="C40" s="411"/>
      <c r="D40" s="8" t="s">
        <v>15</v>
      </c>
      <c r="E40" s="9"/>
      <c r="F40" s="14" t="str">
        <f>[1]RésuméExécutif!E52</f>
        <v>Voiture</v>
      </c>
      <c r="G40" s="415" t="str">
        <f>[1]RésuméExécutif!G52</f>
        <v>Nyarubande accessible par pieds et motos seulement</v>
      </c>
      <c r="H40" s="415"/>
    </row>
    <row r="41" spans="1:8" ht="13.9" customHeight="1" x14ac:dyDescent="0.3">
      <c r="A41" s="411"/>
      <c r="B41" s="411"/>
      <c r="C41" s="411"/>
      <c r="D41" s="8" t="s">
        <v>16</v>
      </c>
      <c r="E41" s="9"/>
      <c r="F41" s="15"/>
      <c r="G41" s="16"/>
      <c r="H41" s="17"/>
    </row>
    <row r="42" spans="1:8" x14ac:dyDescent="0.3">
      <c r="A42" s="411"/>
      <c r="B42" s="411"/>
      <c r="C42" s="411"/>
      <c r="D42" s="9" t="s">
        <v>17</v>
      </c>
      <c r="E42" s="18"/>
      <c r="F42" s="19" t="str">
        <f>[1]RésuméExécutif!E54</f>
        <v>Non</v>
      </c>
      <c r="G42" s="20"/>
      <c r="H42" s="21"/>
    </row>
    <row r="43" spans="1:8" ht="32.25" customHeight="1" x14ac:dyDescent="0.3">
      <c r="A43" s="411"/>
      <c r="B43" s="411"/>
      <c r="C43" s="411"/>
      <c r="D43" s="416" t="s">
        <v>19</v>
      </c>
      <c r="E43" s="416"/>
      <c r="F43" s="405" t="str">
        <f>[1]RésuméExécutif!E55</f>
        <v>Aucun incident grave n'a été enregistré dans les aires de santé évaluées</v>
      </c>
      <c r="G43" s="405"/>
      <c r="H43" s="405"/>
    </row>
    <row r="44" spans="1:8" ht="32.25" customHeight="1" x14ac:dyDescent="0.3">
      <c r="A44" s="411"/>
      <c r="B44" s="411"/>
      <c r="C44" s="411"/>
      <c r="D44" s="416"/>
      <c r="E44" s="416"/>
      <c r="F44" s="405"/>
      <c r="G44" s="405"/>
      <c r="H44" s="405"/>
    </row>
    <row r="45" spans="1:8" ht="98" customHeight="1" x14ac:dyDescent="0.3">
      <c r="A45" s="411"/>
      <c r="B45" s="411"/>
      <c r="C45" s="411"/>
      <c r="D45" s="8" t="s">
        <v>20</v>
      </c>
      <c r="E45" s="22"/>
      <c r="F45" s="23" t="str">
        <f>[1]RésuméExécutif!E57</f>
        <v>60% à Rwindi et Mashango; 50% à JTN et 5% à Nyarubande.</v>
      </c>
      <c r="G45" s="24" t="s">
        <v>21</v>
      </c>
      <c r="H45" s="25"/>
    </row>
    <row r="46" spans="1:8" x14ac:dyDescent="0.3">
      <c r="A46" s="411"/>
      <c r="B46" s="411"/>
      <c r="C46" s="411"/>
    </row>
    <row r="47" spans="1:8" x14ac:dyDescent="0.3">
      <c r="A47" s="411"/>
      <c r="B47" s="411"/>
      <c r="C47" s="411"/>
      <c r="F47" s="406" t="s">
        <v>22</v>
      </c>
      <c r="G47" s="406"/>
      <c r="H47" s="406"/>
    </row>
    <row r="48" spans="1:8" ht="17.25" customHeight="1" x14ac:dyDescent="0.3">
      <c r="A48" s="411"/>
      <c r="B48" s="411"/>
      <c r="C48" s="411"/>
      <c r="F48" s="406"/>
      <c r="G48" s="406"/>
      <c r="H48" s="406"/>
    </row>
    <row r="49" spans="1:11" ht="17.25" customHeight="1" x14ac:dyDescent="0.3">
      <c r="A49" s="411"/>
      <c r="B49" s="411"/>
      <c r="C49" s="411"/>
      <c r="F49" s="406"/>
      <c r="G49" s="406"/>
      <c r="H49" s="406"/>
    </row>
    <row r="50" spans="1:11" ht="13.9" customHeight="1" x14ac:dyDescent="0.3">
      <c r="A50" s="411"/>
      <c r="B50" s="411"/>
      <c r="C50" s="411"/>
      <c r="F50" s="406"/>
      <c r="G50" s="406"/>
      <c r="H50" s="406"/>
    </row>
    <row r="51" spans="1:11" ht="14.5" customHeight="1" x14ac:dyDescent="0.3">
      <c r="A51" s="26"/>
      <c r="B51" s="26"/>
      <c r="C51" s="26"/>
    </row>
    <row r="52" spans="1:11" x14ac:dyDescent="0.3">
      <c r="A52" s="3" t="s">
        <v>23</v>
      </c>
    </row>
    <row r="53" spans="1:11" ht="13.9" customHeight="1" x14ac:dyDescent="0.3">
      <c r="A53" s="366" t="str">
        <f>'[1]Données_GDC-RDS'!P22</f>
        <v xml:space="preserve">Selon les participants aux groupes de discussions, les déplacements multiples de populations depuis novembre 2022 entraînent des conséquences humanitaires multisectorielles notamment la faim dans les ménages, la paupérisation des déplacés comme des familles d’accueil, la perte de moyens de subsistance, la perte des articles ménagers essentiels, l’accès difficile aux soins de santé par manque de moyens financiers, la promiscuité dans les abris, …. </v>
      </c>
      <c r="B53" s="366"/>
      <c r="C53" s="366"/>
      <c r="D53" s="27"/>
      <c r="E53" s="28"/>
      <c r="F53" s="29" t="s">
        <v>24</v>
      </c>
      <c r="G53" s="30" t="s">
        <v>25</v>
      </c>
      <c r="H53" s="31" t="s">
        <v>26</v>
      </c>
    </row>
    <row r="54" spans="1:11" x14ac:dyDescent="0.3">
      <c r="A54" s="366"/>
      <c r="B54" s="366"/>
      <c r="C54" s="366"/>
      <c r="D54" s="392" t="s">
        <v>27</v>
      </c>
      <c r="E54" s="392"/>
      <c r="F54" s="32" t="s">
        <v>28</v>
      </c>
      <c r="G54" s="33">
        <f>[1]RésuméExécutif!G42</f>
        <v>1.0072747621712367E-2</v>
      </c>
      <c r="H54" s="34">
        <f>[1]RésuméExécutif!E42</f>
        <v>8.9535534415221048E-3</v>
      </c>
    </row>
    <row r="55" spans="1:11" x14ac:dyDescent="0.3">
      <c r="A55" s="366"/>
      <c r="B55" s="366"/>
      <c r="C55" s="366"/>
      <c r="D55" s="392"/>
      <c r="E55" s="392"/>
      <c r="F55" s="35" t="s">
        <v>29</v>
      </c>
      <c r="G55" s="36">
        <f>[1]RésuméExécutif!G43</f>
        <v>0.17403469501958591</v>
      </c>
      <c r="H55" s="37">
        <f>[1]RésuméExécutif!E43</f>
        <v>0.14997202014549524</v>
      </c>
    </row>
    <row r="56" spans="1:11" x14ac:dyDescent="0.3">
      <c r="A56" s="366"/>
      <c r="B56" s="366"/>
      <c r="C56" s="366"/>
      <c r="D56" s="392"/>
      <c r="E56" s="392"/>
      <c r="F56" s="38" t="s">
        <v>30</v>
      </c>
      <c r="G56" s="39">
        <f>[1]RésuméExécutif!G44</f>
        <v>0.21992165640738667</v>
      </c>
      <c r="H56" s="40">
        <f>[1]RésuméExécutif!E44</f>
        <v>0.22160044767767206</v>
      </c>
    </row>
    <row r="57" spans="1:11" x14ac:dyDescent="0.3">
      <c r="A57" s="366"/>
      <c r="B57" s="366"/>
      <c r="C57" s="366"/>
      <c r="D57" s="392"/>
      <c r="E57" s="392"/>
      <c r="F57" s="35" t="s">
        <v>31</v>
      </c>
      <c r="G57" s="36">
        <f>[1]RésuméExécutif!G45</f>
        <v>8.6177951874650258E-2</v>
      </c>
      <c r="H57" s="37">
        <f>[1]RésuméExécutif!E45</f>
        <v>9.4012311135982088E-2</v>
      </c>
    </row>
    <row r="58" spans="1:11" x14ac:dyDescent="0.3">
      <c r="A58" s="366"/>
      <c r="B58" s="366"/>
      <c r="C58" s="366"/>
      <c r="D58" s="392"/>
      <c r="E58" s="392"/>
      <c r="F58" s="41" t="s">
        <v>32</v>
      </c>
      <c r="G58" s="39">
        <f>[1]RésuméExécutif!G46</f>
        <v>1.510912143256855E-2</v>
      </c>
      <c r="H58" s="40">
        <f>[1]RésuméExécutif!E46</f>
        <v>2.0145495243424735E-2</v>
      </c>
    </row>
    <row r="59" spans="1:11" x14ac:dyDescent="0.3">
      <c r="A59" s="366"/>
      <c r="B59" s="366"/>
      <c r="C59" s="366"/>
      <c r="F59" s="42" t="s">
        <v>33</v>
      </c>
      <c r="G59" s="43">
        <f>[1]RésuméExécutif!G47</f>
        <v>0.50531617235590376</v>
      </c>
      <c r="H59" s="44">
        <f>[1]RésuméExécutif!E47</f>
        <v>0.49468382764409619</v>
      </c>
    </row>
    <row r="60" spans="1:11" x14ac:dyDescent="0.3">
      <c r="A60" s="366"/>
      <c r="B60" s="366"/>
      <c r="C60" s="366"/>
    </row>
    <row r="61" spans="1:11" ht="17" x14ac:dyDescent="0.3">
      <c r="A61" s="366"/>
      <c r="B61" s="366"/>
      <c r="C61" s="366"/>
      <c r="D61" s="3" t="s">
        <v>34</v>
      </c>
      <c r="E61" s="3"/>
      <c r="F61" s="3"/>
      <c r="G61" s="3"/>
    </row>
    <row r="62" spans="1:11" x14ac:dyDescent="0.3">
      <c r="A62" s="366"/>
      <c r="B62" s="366"/>
      <c r="C62" s="366"/>
      <c r="H62" s="45" t="s">
        <v>35</v>
      </c>
    </row>
    <row r="63" spans="1:11" ht="13.9" customHeight="1" x14ac:dyDescent="0.3">
      <c r="A63" s="366"/>
      <c r="B63" s="366"/>
      <c r="C63" s="366"/>
      <c r="D63" s="9" t="s">
        <v>36</v>
      </c>
      <c r="H63" s="46">
        <f>[1]RésuméExécutif!E84</f>
        <v>0.96830985915492962</v>
      </c>
    </row>
    <row r="64" spans="1:11" ht="13.9" customHeight="1" x14ac:dyDescent="0.3">
      <c r="A64" s="366"/>
      <c r="B64" s="366"/>
      <c r="C64" s="366"/>
      <c r="D64" s="9" t="s">
        <v>37</v>
      </c>
      <c r="E64" s="9"/>
      <c r="G64" s="47"/>
      <c r="H64" s="46">
        <f>[1]RésuméExécutif!E85</f>
        <v>0</v>
      </c>
      <c r="K64" s="18"/>
    </row>
    <row r="65" spans="1:8" x14ac:dyDescent="0.3">
      <c r="A65" s="366"/>
      <c r="B65" s="366"/>
      <c r="C65" s="366"/>
      <c r="D65" s="9" t="s">
        <v>38</v>
      </c>
      <c r="E65" s="9"/>
      <c r="H65" s="46">
        <f>[1]RésuméExécutif!E86</f>
        <v>0</v>
      </c>
    </row>
    <row r="66" spans="1:8" x14ac:dyDescent="0.3">
      <c r="A66" s="366"/>
      <c r="B66" s="366"/>
      <c r="C66" s="366"/>
      <c r="D66" s="9" t="s">
        <v>39</v>
      </c>
      <c r="E66" s="9"/>
      <c r="G66" s="10"/>
      <c r="H66" s="46">
        <f>[1]RésuméExécutif!E87</f>
        <v>3.5211267605633804E-3</v>
      </c>
    </row>
    <row r="67" spans="1:8" x14ac:dyDescent="0.3">
      <c r="A67" s="366"/>
      <c r="B67" s="366"/>
      <c r="C67" s="366"/>
      <c r="D67" s="9" t="s">
        <v>40</v>
      </c>
      <c r="E67" s="9"/>
      <c r="G67" s="10"/>
      <c r="H67" s="46">
        <f>[1]RésuméExécutif!E88</f>
        <v>3.5211267605633804E-3</v>
      </c>
    </row>
    <row r="68" spans="1:8" x14ac:dyDescent="0.3">
      <c r="A68" s="366"/>
      <c r="B68" s="366"/>
      <c r="C68" s="366"/>
      <c r="D68" s="9" t="s">
        <v>41</v>
      </c>
      <c r="E68" s="9"/>
      <c r="G68" s="10"/>
      <c r="H68" s="46">
        <f>[1]RésuméExécutif!E89</f>
        <v>3.5211267605633804E-3</v>
      </c>
    </row>
    <row r="69" spans="1:8" x14ac:dyDescent="0.3">
      <c r="A69" s="366"/>
      <c r="B69" s="366"/>
      <c r="C69" s="366"/>
      <c r="D69" s="9" t="s">
        <v>42</v>
      </c>
      <c r="E69" s="9"/>
      <c r="G69" s="10"/>
      <c r="H69" s="46">
        <f>[1]RésuméExécutif!E90</f>
        <v>3.5211267605633804E-3</v>
      </c>
    </row>
    <row r="70" spans="1:8" x14ac:dyDescent="0.3">
      <c r="A70" s="366"/>
      <c r="B70" s="366"/>
      <c r="C70" s="366"/>
      <c r="D70" s="9" t="s">
        <v>43</v>
      </c>
      <c r="E70" s="9"/>
      <c r="G70" s="10"/>
      <c r="H70" s="46">
        <f>[1]RésuméExécutif!E91</f>
        <v>7.0422535211267607E-3</v>
      </c>
    </row>
    <row r="71" spans="1:8" x14ac:dyDescent="0.3">
      <c r="A71" s="366"/>
      <c r="B71" s="366"/>
      <c r="C71" s="366"/>
      <c r="D71" s="9" t="s">
        <v>44</v>
      </c>
      <c r="E71" s="9"/>
      <c r="G71" s="10"/>
      <c r="H71" s="46">
        <f>[1]RésuméExécutif!E92</f>
        <v>2.464788732394366E-2</v>
      </c>
    </row>
    <row r="72" spans="1:8" ht="13.9" customHeight="1" x14ac:dyDescent="0.3">
      <c r="A72" s="366"/>
      <c r="B72" s="366"/>
      <c r="C72" s="366"/>
      <c r="D72" s="9" t="s">
        <v>45</v>
      </c>
      <c r="E72" s="9"/>
      <c r="G72" s="10"/>
      <c r="H72" s="46">
        <f>[1]RésuméExécutif!E93</f>
        <v>0</v>
      </c>
    </row>
    <row r="73" spans="1:8" x14ac:dyDescent="0.3">
      <c r="A73" s="366"/>
      <c r="B73" s="366"/>
      <c r="C73" s="366"/>
      <c r="D73" s="9" t="s">
        <v>46</v>
      </c>
      <c r="E73" s="22"/>
      <c r="G73" s="10"/>
      <c r="H73" s="46">
        <f>[1]RésuméExécutif!E94</f>
        <v>0</v>
      </c>
    </row>
    <row r="74" spans="1:8" x14ac:dyDescent="0.3">
      <c r="A74" s="366"/>
      <c r="B74" s="366"/>
      <c r="C74" s="366"/>
      <c r="D74" s="9" t="s">
        <v>47</v>
      </c>
      <c r="E74" s="9"/>
      <c r="G74" s="10"/>
      <c r="H74" s="46">
        <f>[1]RésuméExécutif!E95</f>
        <v>0</v>
      </c>
    </row>
    <row r="75" spans="1:8" x14ac:dyDescent="0.3">
      <c r="A75" s="366"/>
      <c r="B75" s="366"/>
      <c r="C75" s="366"/>
      <c r="D75" s="9" t="s">
        <v>48</v>
      </c>
      <c r="E75" s="9"/>
      <c r="G75" s="10"/>
      <c r="H75" s="46">
        <f>[1]RésuméExécutif!E96</f>
        <v>0</v>
      </c>
    </row>
    <row r="76" spans="1:8" x14ac:dyDescent="0.3">
      <c r="A76" s="366"/>
      <c r="B76" s="366"/>
      <c r="C76" s="366"/>
      <c r="D76" s="9" t="s">
        <v>49</v>
      </c>
      <c r="E76" s="9"/>
      <c r="G76" s="10"/>
      <c r="H76" s="46">
        <f>[1]RésuméExécutif!E97</f>
        <v>0</v>
      </c>
    </row>
    <row r="77" spans="1:8" x14ac:dyDescent="0.3">
      <c r="A77" s="366"/>
      <c r="B77" s="366"/>
      <c r="C77" s="366"/>
      <c r="D77" s="9"/>
      <c r="E77" s="9"/>
      <c r="G77" s="10"/>
      <c r="H77" s="46"/>
    </row>
    <row r="78" spans="1:8" x14ac:dyDescent="0.3">
      <c r="A78" s="366"/>
      <c r="B78" s="366"/>
      <c r="C78" s="366"/>
      <c r="D78" s="9"/>
      <c r="E78" s="9"/>
      <c r="G78" s="10"/>
      <c r="H78" s="46"/>
    </row>
    <row r="79" spans="1:8" x14ac:dyDescent="0.3">
      <c r="A79" s="366"/>
      <c r="B79" s="366"/>
      <c r="C79" s="366"/>
      <c r="D79" s="9"/>
      <c r="E79" s="9"/>
      <c r="G79" s="10"/>
      <c r="H79" s="46"/>
    </row>
    <row r="80" spans="1:8" x14ac:dyDescent="0.3">
      <c r="A80" s="366"/>
      <c r="B80" s="366"/>
      <c r="C80" s="366"/>
      <c r="D80" s="9"/>
      <c r="E80" s="9"/>
      <c r="G80" s="10"/>
      <c r="H80" s="46"/>
    </row>
    <row r="81" spans="1:9" x14ac:dyDescent="0.3">
      <c r="A81" s="366"/>
      <c r="B81" s="366"/>
      <c r="C81" s="366"/>
      <c r="D81" s="9"/>
      <c r="E81" s="9"/>
      <c r="G81" s="10"/>
      <c r="H81" s="46"/>
    </row>
    <row r="82" spans="1:9" ht="14.5" thickBot="1" x14ac:dyDescent="0.35">
      <c r="A82" s="366"/>
      <c r="B82" s="366"/>
      <c r="C82" s="366"/>
    </row>
    <row r="83" spans="1:9" ht="14.5" customHeight="1" x14ac:dyDescent="0.4">
      <c r="A83" s="407" t="s">
        <v>50</v>
      </c>
      <c r="B83" s="407"/>
      <c r="C83" s="407"/>
      <c r="D83" s="407"/>
      <c r="E83" s="407"/>
      <c r="F83" s="407"/>
      <c r="G83" s="407"/>
      <c r="H83" s="407"/>
      <c r="I83" s="407"/>
    </row>
    <row r="84" spans="1:9" ht="14.5" customHeight="1" x14ac:dyDescent="0.3">
      <c r="A84" s="48" t="s">
        <v>51</v>
      </c>
      <c r="B84" s="3" t="s">
        <v>52</v>
      </c>
      <c r="C84" s="49"/>
      <c r="D84" s="408" t="s">
        <v>53</v>
      </c>
      <c r="E84" s="408"/>
      <c r="F84" s="408"/>
      <c r="G84" s="408"/>
      <c r="H84" s="408"/>
      <c r="I84" s="50"/>
    </row>
    <row r="85" spans="1:9" ht="14.5" customHeight="1" x14ac:dyDescent="0.3">
      <c r="A85" s="51"/>
      <c r="C85" s="52"/>
      <c r="D85" s="53">
        <v>1</v>
      </c>
      <c r="E85" s="54">
        <v>2</v>
      </c>
      <c r="F85" s="55">
        <v>3</v>
      </c>
      <c r="G85" s="56">
        <v>4</v>
      </c>
      <c r="H85" s="7">
        <v>5</v>
      </c>
      <c r="I85" s="50"/>
    </row>
    <row r="86" spans="1:9" ht="14.5" customHeight="1" thickBot="1" x14ac:dyDescent="0.35">
      <c r="A86" s="57" t="s">
        <v>1</v>
      </c>
      <c r="B86" s="403" t="s">
        <v>54</v>
      </c>
      <c r="C86" s="403"/>
      <c r="D86" s="404">
        <f>[1]MdP!E14</f>
        <v>2009</v>
      </c>
      <c r="E86" s="404"/>
      <c r="F86" s="404"/>
      <c r="G86" s="404"/>
      <c r="H86" s="404"/>
      <c r="I86" s="50"/>
    </row>
    <row r="87" spans="1:9" ht="14.5" customHeight="1" thickTop="1" x14ac:dyDescent="0.3">
      <c r="A87" s="58" t="s">
        <v>55</v>
      </c>
      <c r="B87" s="400" t="s">
        <v>56</v>
      </c>
      <c r="C87" s="400"/>
      <c r="D87" s="59">
        <f>[1]RésuméExécutif!G135</f>
        <v>3.873239436619718E-2</v>
      </c>
      <c r="E87" s="59">
        <f>[1]RésuméExécutif!H135</f>
        <v>4.9295774647887321E-2</v>
      </c>
      <c r="F87" s="59">
        <f>[1]RésuméExécutif!I135</f>
        <v>0.13380281690140844</v>
      </c>
      <c r="G87" s="59" t="str">
        <f>[1]RésuméExécutif!J135</f>
        <v>-</v>
      </c>
      <c r="H87" s="59">
        <f>[1]RésuméExécutif!K135</f>
        <v>0.778169014084507</v>
      </c>
      <c r="I87" s="60"/>
    </row>
    <row r="88" spans="1:9" ht="14.5" customHeight="1" x14ac:dyDescent="0.3">
      <c r="A88" s="61"/>
      <c r="B88" s="403" t="s">
        <v>57</v>
      </c>
      <c r="C88" s="403"/>
      <c r="D88" s="62">
        <f>[1]RésuméExécutif!G136</f>
        <v>1.444043321299639E-2</v>
      </c>
      <c r="E88" s="62" t="str">
        <f>[1]RésuméExécutif!H136</f>
        <v>-</v>
      </c>
      <c r="F88" s="62">
        <f>[1]RésuméExécutif!I136</f>
        <v>9.0252707581227443E-2</v>
      </c>
      <c r="G88" s="62" t="str">
        <f>[1]RésuméExécutif!J136</f>
        <v>-</v>
      </c>
      <c r="H88" s="62">
        <f>[1]RésuméExécutif!K136</f>
        <v>0.92057761732851984</v>
      </c>
      <c r="I88" s="60"/>
    </row>
    <row r="89" spans="1:9" ht="14.5" customHeight="1" x14ac:dyDescent="0.3">
      <c r="A89" s="61"/>
      <c r="B89" s="400" t="s">
        <v>58</v>
      </c>
      <c r="C89" s="400"/>
      <c r="D89" s="59">
        <f>[1]RésuméExécutif!G137</f>
        <v>3.873239436619718E-2</v>
      </c>
      <c r="E89" s="59">
        <f>[1]RésuméExécutif!H137</f>
        <v>0.30281690140845069</v>
      </c>
      <c r="F89" s="59" t="str">
        <f>[1]RésuméExécutif!I137</f>
        <v>-</v>
      </c>
      <c r="G89" s="59" t="str">
        <f>[1]RésuméExécutif!J137</f>
        <v>-</v>
      </c>
      <c r="H89" s="59">
        <f>[1]RésuméExécutif!K137</f>
        <v>0.54577464788732399</v>
      </c>
      <c r="I89" s="60"/>
    </row>
    <row r="90" spans="1:9" ht="28.9" customHeight="1" thickBot="1" x14ac:dyDescent="0.35">
      <c r="A90" s="57"/>
      <c r="B90" s="402" t="s">
        <v>59</v>
      </c>
      <c r="C90" s="402"/>
      <c r="D90" s="62">
        <f>[1]RésuméExécutif!G138</f>
        <v>0.45454545454545453</v>
      </c>
      <c r="E90" s="62" t="str">
        <f>[1]RésuméExécutif!H138</f>
        <v>-</v>
      </c>
      <c r="F90" s="62" t="str">
        <f>[1]RésuméExécutif!I138</f>
        <v>-</v>
      </c>
      <c r="G90" s="62" t="str">
        <f>[1]RésuméExécutif!J138</f>
        <v>-</v>
      </c>
      <c r="H90" s="62">
        <f>[1]RésuméExécutif!K138</f>
        <v>0.54545454545454541</v>
      </c>
      <c r="I90" s="60"/>
    </row>
    <row r="91" spans="1:9" ht="14.5" customHeight="1" thickTop="1" x14ac:dyDescent="0.3">
      <c r="A91" s="58" t="s">
        <v>37</v>
      </c>
      <c r="B91" s="400" t="s">
        <v>60</v>
      </c>
      <c r="C91" s="400"/>
      <c r="D91" s="59">
        <f>[1]RésuméExécutif!G139</f>
        <v>0.79081632653061229</v>
      </c>
      <c r="E91" s="59" t="str">
        <f>[1]RésuméExécutif!H139</f>
        <v>-</v>
      </c>
      <c r="F91" s="59">
        <f>[1]RésuméExécutif!I139</f>
        <v>0.14795918367346939</v>
      </c>
      <c r="G91" s="59" t="str">
        <f>[1]RésuméExécutif!J139</f>
        <v>-</v>
      </c>
      <c r="H91" s="59">
        <f>[1]RésuméExécutif!K139</f>
        <v>6.1224489795918366E-2</v>
      </c>
      <c r="I91" s="60"/>
    </row>
    <row r="92" spans="1:9" ht="14.5" customHeight="1" thickBot="1" x14ac:dyDescent="0.35">
      <c r="A92" s="57"/>
      <c r="B92" s="63" t="s">
        <v>61</v>
      </c>
      <c r="C92" s="63"/>
      <c r="D92" s="62">
        <f>[1]RésuméExécutif!G140</f>
        <v>0.8165137614678899</v>
      </c>
      <c r="E92" s="62" t="str">
        <f>[1]RésuméExécutif!H140</f>
        <v>-</v>
      </c>
      <c r="F92" s="62">
        <f>[1]RésuméExécutif!I140</f>
        <v>0.1834862385321101</v>
      </c>
      <c r="G92" s="62" t="str">
        <f>[1]RésuméExécutif!J140</f>
        <v>-</v>
      </c>
      <c r="H92" s="62">
        <f>[1]RésuméExécutif!K140</f>
        <v>0</v>
      </c>
      <c r="I92" s="60"/>
    </row>
    <row r="93" spans="1:9" ht="30.65" customHeight="1" thickTop="1" x14ac:dyDescent="0.3">
      <c r="A93" s="58" t="s">
        <v>38</v>
      </c>
      <c r="B93" s="397" t="s">
        <v>62</v>
      </c>
      <c r="C93" s="397"/>
      <c r="D93" s="59">
        <f>[1]RésuméExécutif!G141</f>
        <v>8.8028169014084501E-2</v>
      </c>
      <c r="E93" s="59">
        <f>[1]RésuméExécutif!H141</f>
        <v>0.33098591549295775</v>
      </c>
      <c r="F93" s="59">
        <f>[1]RésuméExécutif!I141</f>
        <v>0.51760563380281699</v>
      </c>
      <c r="G93" s="59">
        <f>[1]RésuméExécutif!J141</f>
        <v>4.2253521126760563E-2</v>
      </c>
      <c r="H93" s="59">
        <f>[1]RésuméExécutif!K141</f>
        <v>0</v>
      </c>
      <c r="I93" s="60"/>
    </row>
    <row r="94" spans="1:9" ht="14.5" customHeight="1" thickBot="1" x14ac:dyDescent="0.35">
      <c r="A94" s="57"/>
      <c r="B94" s="64" t="s">
        <v>63</v>
      </c>
      <c r="C94" s="64"/>
      <c r="D94" s="62" t="str">
        <f>[1]RésuméExécutif!G142</f>
        <v/>
      </c>
      <c r="E94" s="62" t="str">
        <f>[1]RésuméExécutif!H142</f>
        <v/>
      </c>
      <c r="F94" s="62">
        <f>[1]RésuméExécutif!I142</f>
        <v>0.42253521126760563</v>
      </c>
      <c r="G94" s="62" t="str">
        <f>[1]RésuméExécutif!J142</f>
        <v/>
      </c>
      <c r="H94" s="62" t="str">
        <f>[1]RésuméExécutif!K142</f>
        <v/>
      </c>
      <c r="I94" s="60"/>
    </row>
    <row r="95" spans="1:9" ht="27.75" customHeight="1" thickTop="1" thickBot="1" x14ac:dyDescent="0.35">
      <c r="A95" s="58" t="s">
        <v>64</v>
      </c>
      <c r="B95" s="65" t="s">
        <v>65</v>
      </c>
      <c r="C95" s="65"/>
      <c r="D95" s="59">
        <f>[1]RésuméExécutif!G143</f>
        <v>7.1471113758189431E-3</v>
      </c>
      <c r="E95" s="59">
        <f>[1]RésuméExécutif!H143</f>
        <v>6.5157832042882599E-2</v>
      </c>
      <c r="F95" s="59">
        <f>[1]RésuméExécutif!I143</f>
        <v>0.26742108397855874</v>
      </c>
      <c r="G95" s="59">
        <f>[1]RésuméExécutif!J143</f>
        <v>0.38737343656938661</v>
      </c>
      <c r="H95" s="59">
        <f>[1]RésuméExécutif!K143</f>
        <v>0.27290053603335324</v>
      </c>
      <c r="I95" s="60"/>
    </row>
    <row r="96" spans="1:9" ht="26.5" customHeight="1" thickTop="1" x14ac:dyDescent="0.3">
      <c r="A96" s="58" t="s">
        <v>66</v>
      </c>
      <c r="B96" s="398" t="s">
        <v>67</v>
      </c>
      <c r="C96" s="398"/>
      <c r="D96" s="62">
        <f>[1]RésuméExécutif!G144</f>
        <v>0.18661971830985916</v>
      </c>
      <c r="E96" s="62">
        <f>[1]RésuméExécutif!H144</f>
        <v>5.9859154929577461E-2</v>
      </c>
      <c r="F96" s="62">
        <f>[1]RésuméExécutif!I144</f>
        <v>0.36971830985915494</v>
      </c>
      <c r="G96" s="62">
        <f>[1]RésuméExécutif!J144</f>
        <v>0.13732394366197184</v>
      </c>
      <c r="H96" s="62">
        <f>[1]RésuméExécutif!K144</f>
        <v>0.20070422535211269</v>
      </c>
      <c r="I96" s="60"/>
    </row>
    <row r="97" spans="1:13" ht="14.5" customHeight="1" x14ac:dyDescent="0.3">
      <c r="A97" s="61"/>
      <c r="B97" s="401" t="s">
        <v>68</v>
      </c>
      <c r="C97" s="401"/>
      <c r="D97" s="59">
        <f>[1]RésuméExécutif!G145</f>
        <v>0</v>
      </c>
      <c r="E97" s="59" t="str">
        <f>[1]RésuméExécutif!H145</f>
        <v>-</v>
      </c>
      <c r="F97" s="59">
        <f>[1]RésuméExécutif!I145</f>
        <v>9.154929577464789E-2</v>
      </c>
      <c r="G97" s="59" t="str">
        <f>[1]RésuméExécutif!J145</f>
        <v>-</v>
      </c>
      <c r="H97" s="59">
        <f>[1]RésuméExécutif!K145</f>
        <v>0.90845070422535212</v>
      </c>
      <c r="I97" s="60"/>
    </row>
    <row r="98" spans="1:13" ht="14.5" customHeight="1" thickBot="1" x14ac:dyDescent="0.35">
      <c r="A98" s="57"/>
      <c r="B98" s="402" t="s">
        <v>69</v>
      </c>
      <c r="C98" s="402"/>
      <c r="D98" s="62">
        <f>[1]RésuméExécutif!G146</f>
        <v>0</v>
      </c>
      <c r="E98" s="62">
        <f>[1]RésuméExécutif!H146</f>
        <v>0</v>
      </c>
      <c r="F98" s="62">
        <f>[1]RésuméExécutif!I146</f>
        <v>0.16901408450704225</v>
      </c>
      <c r="G98" s="62">
        <f>[1]RésuméExécutif!J146</f>
        <v>0.25704225352112675</v>
      </c>
      <c r="H98" s="62">
        <f>[1]RésuméExécutif!K146</f>
        <v>0.55281690140845074</v>
      </c>
      <c r="I98" s="60"/>
    </row>
    <row r="99" spans="1:13" ht="14.25" customHeight="1" thickTop="1" x14ac:dyDescent="0.3">
      <c r="A99" s="58" t="s">
        <v>41</v>
      </c>
      <c r="B99" s="401" t="s">
        <v>70</v>
      </c>
      <c r="C99" s="401"/>
      <c r="D99" s="59" t="str">
        <f>[1]RésuméExécutif!G147</f>
        <v/>
      </c>
      <c r="E99" s="59" t="str">
        <f>[1]RésuméExécutif!H147</f>
        <v/>
      </c>
      <c r="F99" s="59">
        <f>[1]RésuméExécutif!I147</f>
        <v>0.59375</v>
      </c>
      <c r="G99" s="59" t="str">
        <f>[1]RésuméExécutif!J147</f>
        <v/>
      </c>
      <c r="H99" s="59" t="str">
        <f>[1]RésuméExécutif!K147</f>
        <v/>
      </c>
      <c r="I99" s="60"/>
    </row>
    <row r="100" spans="1:13" ht="30" customHeight="1" thickBot="1" x14ac:dyDescent="0.35">
      <c r="A100" s="61"/>
      <c r="B100" s="395" t="s">
        <v>71</v>
      </c>
      <c r="C100" s="395"/>
      <c r="D100" s="396" t="str">
        <f>[1]RésuméExécutif!G148</f>
        <v>Paludisme</v>
      </c>
      <c r="E100" s="396"/>
      <c r="F100" s="396"/>
      <c r="G100" s="396"/>
      <c r="H100" s="396"/>
      <c r="I100" s="67"/>
    </row>
    <row r="101" spans="1:13" ht="26.5" customHeight="1" thickTop="1" x14ac:dyDescent="0.3">
      <c r="A101" s="58" t="s">
        <v>45</v>
      </c>
      <c r="B101" s="397" t="s">
        <v>73</v>
      </c>
      <c r="C101" s="397"/>
      <c r="D101" s="59">
        <f>[1]RésuméExécutif!G149</f>
        <v>0.73239436619718223</v>
      </c>
      <c r="E101" s="59" t="str">
        <f>[1]RésuméExécutif!H149</f>
        <v>-</v>
      </c>
      <c r="F101" s="59" t="str">
        <f>[1]RésuméExécutif!I149</f>
        <v>-</v>
      </c>
      <c r="G101" s="59" t="str">
        <f>[1]RésuméExécutif!J149</f>
        <v>-</v>
      </c>
      <c r="H101" s="59">
        <f>[1]RésuméExécutif!K149</f>
        <v>0.26760563380281666</v>
      </c>
      <c r="I101" s="60"/>
    </row>
    <row r="102" spans="1:13" ht="31.9" customHeight="1" x14ac:dyDescent="0.3">
      <c r="A102" s="61"/>
      <c r="B102" s="398" t="s">
        <v>74</v>
      </c>
      <c r="C102" s="398"/>
      <c r="D102" s="62">
        <f>[1]RésuméExécutif!G150</f>
        <v>0.89436619718309751</v>
      </c>
      <c r="E102" s="62" t="str">
        <f>[1]RésuméExécutif!H150</f>
        <v>-</v>
      </c>
      <c r="F102" s="62" t="str">
        <f>[1]RésuméExécutif!I150</f>
        <v>-</v>
      </c>
      <c r="G102" s="62" t="str">
        <f>[1]RésuméExécutif!J150</f>
        <v>-</v>
      </c>
      <c r="H102" s="62">
        <f>[1]RésuméExécutif!K150</f>
        <v>0.10563380281690136</v>
      </c>
      <c r="I102" s="60"/>
    </row>
    <row r="103" spans="1:13" ht="28.15" customHeight="1" thickBot="1" x14ac:dyDescent="0.35">
      <c r="A103" s="61"/>
      <c r="B103" s="397" t="s">
        <v>75</v>
      </c>
      <c r="C103" s="397"/>
      <c r="D103" s="59">
        <f>[1]RésuméExécutif!G151</f>
        <v>1</v>
      </c>
      <c r="E103" s="59" t="str">
        <f>[1]RésuméExécutif!H151</f>
        <v>-</v>
      </c>
      <c r="F103" s="59" t="str">
        <f>[1]RésuméExécutif!I151</f>
        <v>-</v>
      </c>
      <c r="G103" s="59" t="str">
        <f>[1]RésuméExécutif!J151</f>
        <v>-</v>
      </c>
      <c r="H103" s="59">
        <f>[1]RésuméExécutif!K151</f>
        <v>0</v>
      </c>
      <c r="I103" s="60"/>
    </row>
    <row r="104" spans="1:13" ht="14.5" customHeight="1" thickTop="1" x14ac:dyDescent="0.3">
      <c r="A104" s="58" t="s">
        <v>76</v>
      </c>
      <c r="B104" s="64" t="s">
        <v>77</v>
      </c>
      <c r="C104" s="66"/>
      <c r="D104" s="62">
        <f>[1]RésuméExécutif!G152</f>
        <v>0.74295774647887325</v>
      </c>
      <c r="E104" s="62" t="str">
        <f>[1]RésuméExécutif!H152</f>
        <v>-</v>
      </c>
      <c r="F104" s="62">
        <f>[1]RésuméExécutif!I152</f>
        <v>0.1619718309859155</v>
      </c>
      <c r="G104" s="62" t="str">
        <f>[1]RésuméExécutif!J152</f>
        <v>-</v>
      </c>
      <c r="H104" s="62">
        <f>[1]RésuméExécutif!K152</f>
        <v>9.5070422535211266E-2</v>
      </c>
      <c r="I104" s="60"/>
    </row>
    <row r="105" spans="1:13" ht="14.5" customHeight="1" thickBot="1" x14ac:dyDescent="0.35">
      <c r="A105" s="68"/>
      <c r="B105" s="69" t="s">
        <v>78</v>
      </c>
      <c r="C105" s="70"/>
      <c r="D105" s="71" t="str">
        <f>[1]RésuméExécutif!G153</f>
        <v/>
      </c>
      <c r="E105" s="71" t="str">
        <f>[1]RésuméExécutif!H153</f>
        <v/>
      </c>
      <c r="F105" s="71" t="str">
        <f>[1]RésuméExécutif!I153</f>
        <v/>
      </c>
      <c r="G105" s="71">
        <f>[1]RésuméExécutif!J153</f>
        <v>0.62</v>
      </c>
      <c r="H105" s="71" t="str">
        <f>[1]RésuméExécutif!K153</f>
        <v/>
      </c>
      <c r="I105" s="72"/>
    </row>
    <row r="106" spans="1:13" ht="13.5" customHeight="1" x14ac:dyDescent="0.3">
      <c r="A106" s="73"/>
      <c r="B106" s="73"/>
      <c r="C106" s="73"/>
    </row>
    <row r="107" spans="1:13" ht="59.25" customHeight="1" x14ac:dyDescent="0.3">
      <c r="A107" s="399" t="s">
        <v>79</v>
      </c>
      <c r="B107" s="399"/>
      <c r="C107" s="399"/>
      <c r="D107" s="399"/>
      <c r="E107" s="399"/>
      <c r="F107" s="399"/>
      <c r="G107" s="399"/>
      <c r="H107" s="399"/>
      <c r="I107" s="75"/>
      <c r="J107" s="75"/>
      <c r="K107" s="75"/>
      <c r="L107" s="75"/>
      <c r="M107" s="75"/>
    </row>
    <row r="108" spans="1:13" ht="14.5" x14ac:dyDescent="0.3">
      <c r="A108" s="73"/>
      <c r="B108" s="73"/>
      <c r="C108" s="73"/>
    </row>
    <row r="109" spans="1:13" ht="35.25" customHeight="1" x14ac:dyDescent="0.35">
      <c r="A109" s="76" t="s">
        <v>80</v>
      </c>
      <c r="B109" s="77"/>
      <c r="C109" s="77"/>
      <c r="D109" s="362"/>
      <c r="E109" s="362"/>
      <c r="F109" s="362"/>
      <c r="G109" s="362"/>
      <c r="H109" s="78"/>
    </row>
    <row r="110" spans="1:13" ht="13.5" customHeight="1" x14ac:dyDescent="0.3">
      <c r="A110" s="366" t="str">
        <f>'[1]Données_GDC-RDS'!P32</f>
        <v>Selon les participants aux GDC, la situation reste précaire suite à la continuité des affrontements entre belligérants depuis ce mois d’octobre 2023 en chefferies de Bwito et Bashali respectivement en territoire de Rutshuru et Masisi. D’autres mouvements de populations continuent à etre enregistrés dans les villages d'accueil suite aux affrontements entre bélligérants dans les zones de provenance.</v>
      </c>
      <c r="B110" s="366"/>
      <c r="C110" s="366"/>
      <c r="D110" s="366"/>
      <c r="E110" s="366"/>
      <c r="F110" s="366"/>
      <c r="G110" s="366"/>
      <c r="H110" s="366"/>
      <c r="I110" s="366"/>
    </row>
    <row r="111" spans="1:13" ht="14" customHeight="1" x14ac:dyDescent="0.3">
      <c r="A111" s="366"/>
      <c r="B111" s="366"/>
      <c r="C111" s="366"/>
      <c r="D111" s="366"/>
      <c r="E111" s="366"/>
      <c r="F111" s="366"/>
      <c r="G111" s="366"/>
      <c r="H111" s="366"/>
      <c r="I111" s="366"/>
    </row>
    <row r="112" spans="1:13" ht="14" customHeight="1" x14ac:dyDescent="0.3">
      <c r="A112" s="366"/>
      <c r="B112" s="366"/>
      <c r="C112" s="366"/>
      <c r="D112" s="366"/>
      <c r="E112" s="366"/>
      <c r="F112" s="366"/>
      <c r="G112" s="366"/>
      <c r="H112" s="366"/>
      <c r="I112" s="366"/>
    </row>
    <row r="113" spans="1:13" ht="14" customHeight="1" x14ac:dyDescent="0.3">
      <c r="A113" s="366"/>
      <c r="B113" s="366"/>
      <c r="C113" s="366"/>
      <c r="D113" s="366"/>
      <c r="E113" s="366"/>
      <c r="F113" s="366"/>
      <c r="G113" s="366"/>
      <c r="H113" s="366"/>
      <c r="I113" s="366"/>
    </row>
    <row r="114" spans="1:13" ht="14" customHeight="1" x14ac:dyDescent="0.3">
      <c r="A114" s="366"/>
      <c r="B114" s="366"/>
      <c r="C114" s="366"/>
      <c r="D114" s="366"/>
      <c r="E114" s="366"/>
      <c r="F114" s="366"/>
      <c r="G114" s="366"/>
      <c r="H114" s="366"/>
      <c r="I114" s="366"/>
    </row>
    <row r="115" spans="1:13" ht="14" customHeight="1" x14ac:dyDescent="0.3">
      <c r="A115" s="366"/>
      <c r="B115" s="366"/>
      <c r="C115" s="366"/>
      <c r="D115" s="366"/>
      <c r="E115" s="366"/>
      <c r="F115" s="366"/>
      <c r="G115" s="366"/>
      <c r="H115" s="366"/>
      <c r="I115" s="366"/>
    </row>
    <row r="116" spans="1:13" ht="18" x14ac:dyDescent="0.4">
      <c r="A116" s="346" t="s">
        <v>81</v>
      </c>
      <c r="B116" s="346"/>
      <c r="C116" s="346"/>
      <c r="D116" s="346"/>
      <c r="E116" s="346"/>
      <c r="F116" s="346"/>
      <c r="G116" s="346"/>
      <c r="H116" s="346"/>
      <c r="I116" s="346"/>
      <c r="J116" s="79"/>
      <c r="K116" s="79"/>
      <c r="L116" s="79"/>
      <c r="M116" s="79"/>
    </row>
    <row r="117" spans="1:13" x14ac:dyDescent="0.3">
      <c r="A117" s="80"/>
      <c r="B117" s="81"/>
      <c r="C117" s="81"/>
      <c r="D117" s="81"/>
      <c r="E117" s="81"/>
      <c r="F117" s="81"/>
      <c r="G117" s="81"/>
      <c r="H117" s="81"/>
    </row>
    <row r="118" spans="1:13" ht="36.75" customHeight="1" x14ac:dyDescent="0.35">
      <c r="A118" s="394" t="s">
        <v>82</v>
      </c>
      <c r="B118" s="394"/>
      <c r="C118" s="394"/>
      <c r="D118" s="394"/>
      <c r="E118" s="81"/>
      <c r="F118" s="351"/>
      <c r="G118" s="351"/>
      <c r="H118" s="82"/>
    </row>
    <row r="119" spans="1:13" x14ac:dyDescent="0.3">
      <c r="A119" s="81"/>
      <c r="B119" s="81"/>
      <c r="C119" s="81"/>
      <c r="D119" s="81"/>
      <c r="E119" s="81"/>
      <c r="G119" s="45" t="s">
        <v>35</v>
      </c>
      <c r="H119" s="82"/>
    </row>
    <row r="120" spans="1:13" x14ac:dyDescent="0.3">
      <c r="A120" s="81" t="s">
        <v>83</v>
      </c>
      <c r="B120" s="81"/>
      <c r="C120" s="81"/>
      <c r="D120" s="81"/>
      <c r="E120" s="81"/>
      <c r="G120" s="82">
        <f>[1]RésuméExécutif!H85</f>
        <v>0.81690140845070425</v>
      </c>
      <c r="H120" s="82"/>
    </row>
    <row r="121" spans="1:13" x14ac:dyDescent="0.3">
      <c r="A121" s="81" t="s">
        <v>84</v>
      </c>
      <c r="B121" s="81"/>
      <c r="C121" s="81"/>
      <c r="D121" s="81"/>
      <c r="E121" s="81"/>
      <c r="G121" s="82">
        <f>[1]RésuméExécutif!H86</f>
        <v>0.16901408450704225</v>
      </c>
      <c r="H121" s="82"/>
    </row>
    <row r="122" spans="1:13" x14ac:dyDescent="0.3">
      <c r="A122" s="81" t="s">
        <v>85</v>
      </c>
      <c r="B122" s="81"/>
      <c r="C122" s="81"/>
      <c r="D122" s="81"/>
      <c r="E122" s="81"/>
      <c r="G122" s="82">
        <f>[1]RésuméExécutif!H87</f>
        <v>0.30281690140845069</v>
      </c>
      <c r="H122" s="82"/>
    </row>
    <row r="123" spans="1:13" x14ac:dyDescent="0.3">
      <c r="A123" s="390" t="s">
        <v>86</v>
      </c>
      <c r="B123" s="390"/>
      <c r="C123" s="390"/>
      <c r="D123" s="390"/>
      <c r="E123" s="390"/>
      <c r="G123" s="82">
        <f>[1]RésuméExécutif!H88</f>
        <v>0.57042253521126762</v>
      </c>
      <c r="H123" s="82"/>
    </row>
    <row r="124" spans="1:13" ht="33" customHeight="1" x14ac:dyDescent="0.3">
      <c r="A124" s="390" t="s">
        <v>87</v>
      </c>
      <c r="B124" s="390"/>
      <c r="C124" s="390"/>
      <c r="D124" s="390"/>
      <c r="E124" s="390"/>
      <c r="G124" s="82">
        <f>[1]RésuméExécutif!H89</f>
        <v>0.16549295774647887</v>
      </c>
      <c r="H124" s="82"/>
    </row>
    <row r="125" spans="1:13" x14ac:dyDescent="0.3">
      <c r="A125" s="81" t="s">
        <v>49</v>
      </c>
      <c r="B125" s="81"/>
      <c r="C125" s="81"/>
      <c r="D125" s="81"/>
      <c r="E125" s="81"/>
      <c r="G125" s="82">
        <f>[1]RésuméExécutif!H90</f>
        <v>4.5774647887323945E-2</v>
      </c>
      <c r="H125" s="81"/>
    </row>
    <row r="126" spans="1:13" x14ac:dyDescent="0.3">
      <c r="A126" s="81"/>
      <c r="B126" s="81"/>
      <c r="C126" s="81"/>
      <c r="D126" s="81"/>
      <c r="E126" s="81"/>
      <c r="F126" s="82"/>
      <c r="G126" s="81"/>
      <c r="H126" s="81"/>
    </row>
    <row r="127" spans="1:13" ht="17" x14ac:dyDescent="0.3">
      <c r="A127" s="83" t="s">
        <v>88</v>
      </c>
      <c r="B127" s="81"/>
      <c r="C127" s="81"/>
      <c r="D127" s="81"/>
      <c r="E127" s="81"/>
      <c r="G127" s="84" t="s">
        <v>89</v>
      </c>
      <c r="H127" s="85"/>
    </row>
    <row r="128" spans="1:13" x14ac:dyDescent="0.3">
      <c r="A128" s="83"/>
      <c r="B128" s="81"/>
      <c r="C128" s="81"/>
      <c r="D128" s="81"/>
      <c r="E128" s="81"/>
      <c r="G128" s="86" t="s">
        <v>90</v>
      </c>
      <c r="H128" s="87" t="e">
        <f>SUM(pondérations_generales_ic)</f>
        <v>#REF!</v>
      </c>
    </row>
    <row r="129" spans="1:8" ht="9.75" customHeight="1" x14ac:dyDescent="0.3">
      <c r="A129" s="81"/>
      <c r="B129" s="81"/>
      <c r="C129" s="81"/>
      <c r="D129" s="81"/>
      <c r="E129" s="81"/>
      <c r="H129" s="85"/>
    </row>
    <row r="130" spans="1:8" ht="15.75" customHeight="1" x14ac:dyDescent="0.3">
      <c r="A130" s="81" t="s">
        <v>91</v>
      </c>
      <c r="B130" s="81"/>
      <c r="C130" s="81"/>
      <c r="D130" s="81"/>
      <c r="E130" s="81"/>
      <c r="G130" s="88">
        <f>[1]RésuméExécutif!E102</f>
        <v>0</v>
      </c>
      <c r="H130" s="85"/>
    </row>
    <row r="131" spans="1:8" ht="15.75" customHeight="1" x14ac:dyDescent="0.3">
      <c r="A131" s="81" t="s">
        <v>92</v>
      </c>
      <c r="B131" s="81"/>
      <c r="C131" s="81"/>
      <c r="D131" s="81"/>
      <c r="E131" s="81"/>
      <c r="G131" s="88">
        <f>[1]RésuméExécutif!E103</f>
        <v>6</v>
      </c>
      <c r="H131" s="85"/>
    </row>
    <row r="132" spans="1:8" ht="15.75" customHeight="1" x14ac:dyDescent="0.3">
      <c r="A132" s="81" t="s">
        <v>93</v>
      </c>
      <c r="B132" s="81"/>
      <c r="C132" s="81"/>
      <c r="D132" s="81"/>
      <c r="E132" s="81"/>
      <c r="G132" s="88">
        <f>[1]RésuméExécutif!E104</f>
        <v>2</v>
      </c>
      <c r="H132" s="85"/>
    </row>
    <row r="133" spans="1:8" ht="15.75" customHeight="1" x14ac:dyDescent="0.3">
      <c r="A133" s="81" t="s">
        <v>94</v>
      </c>
      <c r="B133" s="81"/>
      <c r="C133" s="81"/>
      <c r="D133" s="81"/>
      <c r="E133" s="81"/>
      <c r="G133" s="88">
        <f>[1]RésuméExécutif!E105</f>
        <v>0</v>
      </c>
      <c r="H133" s="85"/>
    </row>
    <row r="134" spans="1:8" ht="15.75" customHeight="1" x14ac:dyDescent="0.3">
      <c r="A134" s="81" t="s">
        <v>38</v>
      </c>
      <c r="B134" s="81"/>
      <c r="C134" s="81"/>
      <c r="D134" s="81"/>
      <c r="E134" s="81"/>
      <c r="G134" s="88">
        <f>[1]RésuméExécutif!E106</f>
        <v>2</v>
      </c>
      <c r="H134" s="85"/>
    </row>
    <row r="135" spans="1:8" ht="15.75" customHeight="1" x14ac:dyDescent="0.3">
      <c r="A135" s="81" t="s">
        <v>95</v>
      </c>
      <c r="B135" s="81"/>
      <c r="C135" s="81"/>
      <c r="D135" s="81"/>
      <c r="E135" s="81"/>
      <c r="G135" s="88">
        <f>[1]RésuméExécutif!E107</f>
        <v>4</v>
      </c>
      <c r="H135" s="85"/>
    </row>
    <row r="136" spans="1:8" ht="15.75" customHeight="1" x14ac:dyDescent="0.3">
      <c r="A136" s="81" t="s">
        <v>96</v>
      </c>
      <c r="B136" s="81"/>
      <c r="C136" s="81"/>
      <c r="D136" s="81"/>
      <c r="E136" s="81"/>
      <c r="G136" s="88">
        <f>[1]RésuméExécutif!E108</f>
        <v>6</v>
      </c>
      <c r="H136" s="85"/>
    </row>
    <row r="137" spans="1:8" ht="15.75" customHeight="1" x14ac:dyDescent="0.3">
      <c r="A137" s="81" t="s">
        <v>41</v>
      </c>
      <c r="B137" s="81"/>
      <c r="C137" s="81"/>
      <c r="D137" s="81"/>
      <c r="E137" s="81"/>
      <c r="G137" s="88">
        <f>[1]RésuméExécutif!E109</f>
        <v>9</v>
      </c>
      <c r="H137" s="85"/>
    </row>
    <row r="138" spans="1:8" ht="15.75" customHeight="1" x14ac:dyDescent="0.3">
      <c r="A138" s="81" t="s">
        <v>42</v>
      </c>
      <c r="B138" s="81"/>
      <c r="C138" s="81"/>
      <c r="D138" s="81"/>
      <c r="E138" s="81"/>
      <c r="G138" s="88">
        <f>[1]RésuméExécutif!E110</f>
        <v>3</v>
      </c>
      <c r="H138" s="85"/>
    </row>
    <row r="139" spans="1:8" ht="15.75" customHeight="1" x14ac:dyDescent="0.3">
      <c r="A139" s="81" t="s">
        <v>97</v>
      </c>
      <c r="B139" s="81"/>
      <c r="C139" s="81"/>
      <c r="D139" s="81"/>
      <c r="E139" s="81"/>
      <c r="G139" s="88">
        <f>[1]RésuméExécutif!E111</f>
        <v>0</v>
      </c>
      <c r="H139" s="85"/>
    </row>
    <row r="140" spans="1:8" ht="15.75" customHeight="1" x14ac:dyDescent="0.3">
      <c r="A140" s="81" t="s">
        <v>46</v>
      </c>
      <c r="B140" s="81"/>
      <c r="C140" s="81"/>
      <c r="D140" s="81"/>
      <c r="E140" s="81"/>
      <c r="G140" s="88">
        <f>[1]RésuméExécutif!E112</f>
        <v>0</v>
      </c>
      <c r="H140" s="85"/>
    </row>
    <row r="141" spans="1:8" ht="15.75" customHeight="1" x14ac:dyDescent="0.3">
      <c r="A141" s="81" t="s">
        <v>98</v>
      </c>
      <c r="B141" s="81"/>
      <c r="C141" s="81"/>
      <c r="D141" s="81"/>
      <c r="E141" s="81"/>
      <c r="G141" s="88">
        <f>[1]RésuméExécutif!E113</f>
        <v>0</v>
      </c>
      <c r="H141" s="85"/>
    </row>
    <row r="142" spans="1:8" ht="15.75" customHeight="1" x14ac:dyDescent="0.3">
      <c r="A142" s="81" t="s">
        <v>99</v>
      </c>
      <c r="B142" s="81"/>
      <c r="C142" s="81"/>
      <c r="D142" s="81"/>
      <c r="E142" s="81"/>
      <c r="G142" s="88">
        <f>[1]RésuméExécutif!E114</f>
        <v>0</v>
      </c>
      <c r="H142" s="81"/>
    </row>
    <row r="143" spans="1:8" ht="15.75" customHeight="1" x14ac:dyDescent="0.3">
      <c r="A143" s="81" t="s">
        <v>49</v>
      </c>
      <c r="B143" s="81"/>
      <c r="C143" s="81"/>
      <c r="D143" s="81"/>
      <c r="E143" s="81"/>
      <c r="G143" s="88">
        <f>[1]RésuméExécutif!E115</f>
        <v>1</v>
      </c>
      <c r="H143" s="81"/>
    </row>
    <row r="144" spans="1:8" ht="15.75" customHeight="1" x14ac:dyDescent="0.3">
      <c r="A144" s="81" t="s">
        <v>100</v>
      </c>
      <c r="B144" s="81"/>
      <c r="C144" s="81"/>
      <c r="D144" s="81"/>
      <c r="E144" s="81"/>
      <c r="G144" s="88">
        <f>[1]RésuméExécutif!E116</f>
        <v>0</v>
      </c>
      <c r="H144" s="81"/>
    </row>
    <row r="145" spans="1:9" ht="15.75" customHeight="1" x14ac:dyDescent="0.3">
      <c r="A145" s="81" t="s">
        <v>101</v>
      </c>
      <c r="B145" s="81"/>
      <c r="C145" s="81"/>
      <c r="D145" s="81"/>
      <c r="E145" s="81"/>
      <c r="G145" s="88">
        <f>[1]RésuméExécutif!E117</f>
        <v>0</v>
      </c>
      <c r="H145" s="81"/>
    </row>
    <row r="146" spans="1:9" ht="14.5" x14ac:dyDescent="0.3">
      <c r="A146" s="89"/>
      <c r="B146" s="89"/>
      <c r="C146" s="89"/>
    </row>
    <row r="147" spans="1:9" ht="18" x14ac:dyDescent="0.4">
      <c r="A147" s="346" t="s">
        <v>102</v>
      </c>
      <c r="B147" s="346"/>
      <c r="C147" s="346"/>
      <c r="D147" s="346"/>
      <c r="E147" s="346"/>
      <c r="F147" s="346"/>
      <c r="G147" s="346"/>
      <c r="H147" s="346"/>
      <c r="I147" s="346"/>
    </row>
    <row r="148" spans="1:9" ht="34.5" x14ac:dyDescent="0.3">
      <c r="A148" s="90" t="s">
        <v>103</v>
      </c>
      <c r="B148" s="91"/>
      <c r="C148" s="91"/>
      <c r="D148" s="92" t="s">
        <v>104</v>
      </c>
      <c r="E148" s="93" t="s">
        <v>105</v>
      </c>
      <c r="F148" s="93" t="s">
        <v>106</v>
      </c>
      <c r="G148" s="93" t="s">
        <v>107</v>
      </c>
      <c r="H148" s="93" t="s">
        <v>108</v>
      </c>
    </row>
    <row r="149" spans="1:9" x14ac:dyDescent="0.3">
      <c r="A149" s="391" t="str">
        <f>[1]Méthodologie!B75</f>
        <v>L’équipe d’évaluation HEKS-EPER et MEDAIR a utilisé comme méthodologie pour la collecte des données :
-Conduite des enquêtes ménages auprès d’un échantillon aléatoire simple de 284 ménages dans les villages évalués ;
-Entretiens avec 11 informateurs clés dont 3 professionnels de santé, 4 autorités locales, 2 représentants des déplacés et 2 personnels de l’éducation. 
-Organisation de 6 groupes de discussions communautaires, échantillon raisonné par statut de déplacement, à Mashango, JTN et Nyarubande ;
-Observation libre des infrastructures et dans les ménages.</v>
      </c>
      <c r="B149" s="391"/>
      <c r="C149" s="391"/>
      <c r="D149" s="94" t="s">
        <v>109</v>
      </c>
      <c r="E149" s="95" t="str">
        <f>[1]Méthodologie!G5</f>
        <v>Non</v>
      </c>
      <c r="F149" s="96" t="s">
        <v>13</v>
      </c>
      <c r="G149" s="95" t="s">
        <v>13</v>
      </c>
      <c r="H149" s="97" t="s">
        <v>110</v>
      </c>
    </row>
    <row r="150" spans="1:9" x14ac:dyDescent="0.3">
      <c r="A150" s="391"/>
      <c r="B150" s="391"/>
      <c r="C150" s="391"/>
      <c r="D150" s="98" t="s">
        <v>111</v>
      </c>
      <c r="E150" s="99" t="str">
        <f>[1]Méthodologie!G6</f>
        <v>Non</v>
      </c>
      <c r="F150" s="100" t="str">
        <f>[1]Méthodologie!I6</f>
        <v>-</v>
      </c>
      <c r="G150" s="101" t="str">
        <f>[1]Méthodologie!K6</f>
        <v>-</v>
      </c>
      <c r="H150" s="102" t="s">
        <v>110</v>
      </c>
    </row>
    <row r="151" spans="1:9" x14ac:dyDescent="0.3">
      <c r="A151" s="391"/>
      <c r="B151" s="391"/>
      <c r="C151" s="391"/>
      <c r="D151" s="103" t="s">
        <v>112</v>
      </c>
      <c r="E151" s="104" t="str">
        <f>[1]Méthodologie!G7</f>
        <v>Oui</v>
      </c>
      <c r="F151" s="105" t="str">
        <f>[1]Méthodologie!I7</f>
        <v>Raisonné (choisi)</v>
      </c>
      <c r="G151" s="106" t="str">
        <f>[1]Méthodologie!K7</f>
        <v>Statut de déplacement (PDI, retourné, etc.)</v>
      </c>
      <c r="H151" s="102" t="s">
        <v>110</v>
      </c>
    </row>
    <row r="152" spans="1:9" ht="28" x14ac:dyDescent="0.3">
      <c r="A152" s="391"/>
      <c r="B152" s="391"/>
      <c r="C152" s="391"/>
      <c r="D152" s="98" t="s">
        <v>114</v>
      </c>
      <c r="E152" s="99" t="str">
        <f>[1]Méthodologie!G8</f>
        <v>Oui</v>
      </c>
      <c r="F152" s="107" t="str">
        <f>[1]Méthodologie!I8</f>
        <v>Raisonné (choisi)</v>
      </c>
      <c r="G152" s="108" t="str">
        <f>[1]Méthodologie!K8</f>
        <v>Statut de déplacement (PDI, retourné, etc.)</v>
      </c>
      <c r="H152" s="102" t="s">
        <v>110</v>
      </c>
    </row>
    <row r="153" spans="1:9" x14ac:dyDescent="0.3">
      <c r="A153" s="391"/>
      <c r="B153" s="391"/>
      <c r="C153" s="391"/>
      <c r="D153" s="103" t="s">
        <v>4</v>
      </c>
      <c r="E153" s="104" t="str">
        <f>[1]Méthodologie!G9</f>
        <v>Oui</v>
      </c>
      <c r="F153" s="105" t="str">
        <f>[1]Méthodologie!I9</f>
        <v>Aléatoire simple</v>
      </c>
      <c r="G153" s="106" t="str">
        <f>[1]Méthodologie!K9</f>
        <v>Aucune</v>
      </c>
      <c r="H153" s="109" t="str">
        <f>IF([1]Méthodologie!I9="Aléatoire simple","Représentatifs",IF([1]Méthodologie!I9="Aléatoire stratifié","Représentatifs","Indicatifs"))</f>
        <v>Représentatifs</v>
      </c>
    </row>
    <row r="154" spans="1:9" x14ac:dyDescent="0.3">
      <c r="A154" s="391"/>
      <c r="B154" s="391"/>
      <c r="C154" s="391"/>
      <c r="D154" s="110" t="s">
        <v>116</v>
      </c>
      <c r="E154" s="111" t="str">
        <f>[1]Méthodologie!G10</f>
        <v>Oui</v>
      </c>
      <c r="F154" s="112" t="s">
        <v>13</v>
      </c>
      <c r="G154" s="111" t="s">
        <v>13</v>
      </c>
      <c r="H154" s="113" t="s">
        <v>110</v>
      </c>
    </row>
    <row r="155" spans="1:9" x14ac:dyDescent="0.3">
      <c r="A155" s="391"/>
      <c r="B155" s="391"/>
      <c r="C155" s="391"/>
      <c r="D155" s="114"/>
    </row>
    <row r="156" spans="1:9" x14ac:dyDescent="0.3">
      <c r="A156" s="391"/>
      <c r="B156" s="391"/>
      <c r="C156" s="391"/>
      <c r="D156" s="114"/>
      <c r="F156" s="47" t="s">
        <v>4</v>
      </c>
      <c r="G156" s="47" t="s">
        <v>5</v>
      </c>
      <c r="H156" s="47" t="s">
        <v>6</v>
      </c>
    </row>
    <row r="157" spans="1:9" ht="33" customHeight="1" x14ac:dyDescent="0.3">
      <c r="A157" s="391"/>
      <c r="B157" s="391"/>
      <c r="C157" s="391"/>
      <c r="D157" s="392" t="s">
        <v>117</v>
      </c>
      <c r="E157" s="392"/>
      <c r="F157" s="11">
        <f>[1]RésuméExécutif!E9</f>
        <v>45214</v>
      </c>
      <c r="G157" s="11">
        <f>[1]RésuméExécutif!G9</f>
        <v>45216</v>
      </c>
      <c r="H157" s="11">
        <f>[1]RésuméExécutif!H9</f>
        <v>45215</v>
      </c>
    </row>
    <row r="158" spans="1:9" x14ac:dyDescent="0.3">
      <c r="A158" s="391"/>
      <c r="B158" s="391"/>
      <c r="C158" s="391"/>
      <c r="D158" s="115" t="s">
        <v>118</v>
      </c>
      <c r="E158" s="3"/>
      <c r="F158" s="11">
        <f>[1]RésuméExécutif!E10</f>
        <v>45219</v>
      </c>
      <c r="G158" s="11">
        <f>[1]RésuméExécutif!G10</f>
        <v>45219</v>
      </c>
      <c r="H158" s="11">
        <f>[1]RésuméExécutif!H10</f>
        <v>45219</v>
      </c>
    </row>
    <row r="159" spans="1:9" ht="29.25" customHeight="1" x14ac:dyDescent="0.3">
      <c r="A159" s="391"/>
      <c r="B159" s="391"/>
      <c r="C159" s="391"/>
      <c r="D159" s="115" t="s">
        <v>119</v>
      </c>
      <c r="E159" s="3"/>
      <c r="F159" s="11" t="str">
        <f>[1]RésuméExécutif!E11</f>
        <v>EPER_MEDAIR</v>
      </c>
      <c r="G159" s="11" t="str">
        <f>[1]RésuméExécutif!G11</f>
        <v>EPER_MEDAIR</v>
      </c>
      <c r="H159" s="11" t="str">
        <f>[1]RésuméExécutif!H11</f>
        <v>EPER_MEDAIR</v>
      </c>
    </row>
    <row r="160" spans="1:9" x14ac:dyDescent="0.3">
      <c r="A160" s="391"/>
      <c r="B160" s="391"/>
      <c r="C160" s="391"/>
      <c r="D160" s="393" t="s">
        <v>120</v>
      </c>
      <c r="E160" s="393"/>
      <c r="F160" s="11" t="str">
        <f>[1]RésuméExécutif!E12</f>
        <v>Oui</v>
      </c>
      <c r="G160" s="11" t="str">
        <f>[1]RésuméExécutif!G12</f>
        <v>Oui</v>
      </c>
      <c r="H160" s="11" t="e">
        <f>[1]RésuméExécutif!H12</f>
        <v>#REF!</v>
      </c>
    </row>
    <row r="161" spans="1:9" ht="36" customHeight="1" x14ac:dyDescent="0.3">
      <c r="A161" s="391"/>
      <c r="B161" s="391"/>
      <c r="C161" s="391"/>
      <c r="D161" s="393"/>
      <c r="E161" s="393"/>
    </row>
    <row r="162" spans="1:9" x14ac:dyDescent="0.3">
      <c r="A162" s="391"/>
      <c r="B162" s="391"/>
      <c r="C162" s="391"/>
      <c r="D162" s="114"/>
      <c r="G162" s="10"/>
      <c r="H162" s="10"/>
    </row>
    <row r="163" spans="1:9" ht="42" x14ac:dyDescent="0.3">
      <c r="A163" s="391"/>
      <c r="B163" s="391"/>
      <c r="C163" s="391"/>
      <c r="D163" s="116" t="s">
        <v>121</v>
      </c>
      <c r="E163" s="117" t="s">
        <v>122</v>
      </c>
      <c r="F163" s="117" t="s">
        <v>123</v>
      </c>
      <c r="G163" s="117" t="s">
        <v>124</v>
      </c>
      <c r="H163" s="117" t="s">
        <v>125</v>
      </c>
    </row>
    <row r="164" spans="1:9" x14ac:dyDescent="0.3">
      <c r="A164" s="391"/>
      <c r="B164" s="391"/>
      <c r="C164" s="391"/>
      <c r="D164" s="118" t="str">
        <f>[1]RésuméExécutif!C62</f>
        <v>MASHANGO</v>
      </c>
      <c r="E164" s="119">
        <f>[1]RésuméExécutif!D62</f>
        <v>3438</v>
      </c>
      <c r="F164" s="120">
        <f>[1]RésuméExécutif!G62</f>
        <v>59</v>
      </c>
      <c r="G164" s="120">
        <f>[1]RésuméExécutif!H62</f>
        <v>2</v>
      </c>
      <c r="H164" s="120">
        <f>[1]RésuméExécutif!I62</f>
        <v>2</v>
      </c>
    </row>
    <row r="165" spans="1:9" x14ac:dyDescent="0.3">
      <c r="A165" s="391"/>
      <c r="B165" s="391"/>
      <c r="C165" s="391"/>
      <c r="D165" s="118" t="str">
        <f>[1]RésuméExécutif!C63</f>
        <v>JTN</v>
      </c>
      <c r="E165" s="119">
        <f>[1]RésuméExécutif!D63</f>
        <v>1484</v>
      </c>
      <c r="F165" s="120">
        <f>[1]RésuméExécutif!G63</f>
        <v>73</v>
      </c>
      <c r="G165" s="120">
        <f>[1]RésuméExécutif!H63</f>
        <v>3</v>
      </c>
      <c r="H165" s="120">
        <f>[1]RésuméExécutif!I63</f>
        <v>2</v>
      </c>
    </row>
    <row r="166" spans="1:9" x14ac:dyDescent="0.3">
      <c r="A166" s="391"/>
      <c r="B166" s="391"/>
      <c r="C166" s="391"/>
      <c r="D166" s="118" t="str">
        <f>[1]RésuméExécutif!C64</f>
        <v>MASHA</v>
      </c>
      <c r="E166" s="119">
        <f>[1]RésuméExécutif!D64</f>
        <v>604</v>
      </c>
      <c r="F166" s="120">
        <f>[1]RésuméExécutif!G64</f>
        <v>23</v>
      </c>
      <c r="G166" s="121">
        <f>[1]RésuméExécutif!H64</f>
        <v>0</v>
      </c>
      <c r="H166" s="121">
        <f>[1]RésuméExécutif!I64</f>
        <v>0</v>
      </c>
    </row>
    <row r="167" spans="1:9" x14ac:dyDescent="0.3">
      <c r="A167" s="391"/>
      <c r="B167" s="391"/>
      <c r="C167" s="391"/>
      <c r="D167" s="118" t="str">
        <f>[1]RésuméExécutif!C65</f>
        <v>RWINDI</v>
      </c>
      <c r="E167" s="119">
        <f>[1]RésuméExécutif!D65</f>
        <v>1484</v>
      </c>
      <c r="F167" s="120">
        <f>[1]RésuméExécutif!G65</f>
        <v>45</v>
      </c>
      <c r="G167" s="121">
        <f>[1]RésuméExécutif!H65</f>
        <v>2</v>
      </c>
      <c r="H167" s="121">
        <f>[1]RésuméExécutif!I65</f>
        <v>0</v>
      </c>
    </row>
    <row r="168" spans="1:9" x14ac:dyDescent="0.3">
      <c r="A168" s="391"/>
      <c r="B168" s="391"/>
      <c r="C168" s="391"/>
      <c r="D168" s="118" t="str">
        <f>[1]RésuméExécutif!C66</f>
        <v>NYARUBANDE</v>
      </c>
      <c r="E168" s="119">
        <f>[1]RésuméExécutif!D66</f>
        <v>2846</v>
      </c>
      <c r="F168" s="120">
        <f>[1]RésuméExécutif!G66</f>
        <v>68</v>
      </c>
      <c r="G168" s="120">
        <f>[1]RésuméExécutif!H66</f>
        <v>3</v>
      </c>
      <c r="H168" s="120">
        <f>[1]RésuméExécutif!I66</f>
        <v>2</v>
      </c>
    </row>
    <row r="169" spans="1:9" x14ac:dyDescent="0.3">
      <c r="A169" s="391"/>
      <c r="B169" s="391"/>
      <c r="C169" s="391"/>
      <c r="D169" s="118" t="str">
        <f>[1]RésuméExécutif!C67</f>
        <v>PETIT MAGASIN</v>
      </c>
      <c r="E169" s="119">
        <f>[1]RésuméExécutif!D67</f>
        <v>479</v>
      </c>
      <c r="F169" s="120">
        <f>[1]RésuméExécutif!G67</f>
        <v>16</v>
      </c>
      <c r="G169" s="120">
        <f>[1]RésuméExécutif!H67</f>
        <v>1</v>
      </c>
      <c r="H169" s="120">
        <f>[1]RésuméExécutif!I67</f>
        <v>0</v>
      </c>
    </row>
    <row r="170" spans="1:9" ht="14.5" customHeight="1" x14ac:dyDescent="0.3">
      <c r="B170" s="1" t="s">
        <v>131</v>
      </c>
      <c r="C170" s="122" t="s">
        <v>33</v>
      </c>
      <c r="D170" s="123" t="s">
        <v>13</v>
      </c>
      <c r="E170" s="124">
        <f>SUM(E164:E169)</f>
        <v>10335</v>
      </c>
      <c r="F170" s="124">
        <f>SUM(F164:F169)</f>
        <v>284</v>
      </c>
      <c r="G170" s="124">
        <f>SUM(G164:G169)</f>
        <v>11</v>
      </c>
      <c r="H170" s="124">
        <f>SUM(H164:H169)</f>
        <v>6</v>
      </c>
    </row>
    <row r="171" spans="1:9" ht="14.5" customHeight="1" x14ac:dyDescent="0.3">
      <c r="C171" s="125"/>
      <c r="D171" s="10"/>
      <c r="E171" s="84"/>
      <c r="F171" s="84"/>
      <c r="G171" s="84"/>
      <c r="H171" s="84"/>
    </row>
    <row r="172" spans="1:9" ht="14.5" customHeight="1" x14ac:dyDescent="0.3">
      <c r="C172" s="125"/>
      <c r="D172" s="10"/>
      <c r="E172" s="84"/>
      <c r="F172" s="84"/>
      <c r="G172" s="84"/>
      <c r="H172" s="84"/>
    </row>
    <row r="173" spans="1:9" ht="18" x14ac:dyDescent="0.4">
      <c r="A173" s="346" t="s">
        <v>132</v>
      </c>
      <c r="B173" s="346"/>
      <c r="C173" s="346"/>
      <c r="D173" s="346"/>
      <c r="E173" s="346"/>
      <c r="F173" s="346"/>
      <c r="G173" s="346"/>
      <c r="H173" s="346"/>
      <c r="I173" s="346"/>
    </row>
    <row r="174" spans="1:9" x14ac:dyDescent="0.3">
      <c r="A174" s="1" t="s">
        <v>133</v>
      </c>
    </row>
    <row r="175" spans="1:9" x14ac:dyDescent="0.3">
      <c r="F175" s="47" t="s">
        <v>4</v>
      </c>
      <c r="G175" s="47" t="s">
        <v>5</v>
      </c>
      <c r="H175" s="47" t="s">
        <v>6</v>
      </c>
    </row>
    <row r="176" spans="1:9" x14ac:dyDescent="0.3">
      <c r="D176" s="3" t="s">
        <v>134</v>
      </c>
    </row>
    <row r="177" spans="1:8" x14ac:dyDescent="0.3">
      <c r="D177" s="3" t="s">
        <v>135</v>
      </c>
      <c r="F177" s="46">
        <f>[1]MdP!E7</f>
        <v>0.19438800193517175</v>
      </c>
      <c r="G177" s="46">
        <f>[1]MdP!F7</f>
        <v>0.19438800193517175</v>
      </c>
      <c r="H177" s="78">
        <f>[1]MdP!G7</f>
        <v>0.19438800193517175</v>
      </c>
    </row>
    <row r="178" spans="1:8" x14ac:dyDescent="0.3">
      <c r="D178" s="3" t="s">
        <v>136</v>
      </c>
      <c r="F178" s="46">
        <f>[1]MdP!E8</f>
        <v>0</v>
      </c>
      <c r="G178" s="46">
        <f>[1]MdP!F8</f>
        <v>0</v>
      </c>
      <c r="H178" s="78">
        <f>[1]MdP!G8</f>
        <v>0</v>
      </c>
    </row>
    <row r="179" spans="1:8" x14ac:dyDescent="0.3">
      <c r="D179" s="3" t="s">
        <v>137</v>
      </c>
      <c r="F179" s="46">
        <f>[1]MdP!E9</f>
        <v>0.80561199806482831</v>
      </c>
      <c r="G179" s="46">
        <f>[1]MdP!F9</f>
        <v>0.80561199806482831</v>
      </c>
      <c r="H179" s="78">
        <f>[1]MdP!G9</f>
        <v>0.80561199806482831</v>
      </c>
    </row>
    <row r="180" spans="1:8" x14ac:dyDescent="0.3">
      <c r="D180" s="3" t="s">
        <v>138</v>
      </c>
      <c r="F180" s="46">
        <f>[1]MdP!E10</f>
        <v>0</v>
      </c>
      <c r="G180" s="46">
        <f>[1]MdP!F10</f>
        <v>0</v>
      </c>
      <c r="H180" s="78">
        <f>[1]MdP!G10</f>
        <v>0</v>
      </c>
    </row>
    <row r="181" spans="1:8" x14ac:dyDescent="0.3">
      <c r="D181" s="3" t="s">
        <v>139</v>
      </c>
      <c r="F181" s="46">
        <f>[1]MdP!E11</f>
        <v>0</v>
      </c>
      <c r="G181" s="46">
        <f>[1]MdP!F11</f>
        <v>0</v>
      </c>
      <c r="H181" s="78">
        <f>[1]MdP!G11</f>
        <v>0</v>
      </c>
    </row>
    <row r="182" spans="1:8" x14ac:dyDescent="0.3">
      <c r="B182" s="26"/>
      <c r="C182" s="26"/>
      <c r="F182" s="10"/>
      <c r="G182" s="10"/>
      <c r="H182" s="10"/>
    </row>
    <row r="183" spans="1:8" x14ac:dyDescent="0.3">
      <c r="B183" s="26"/>
      <c r="C183" s="26"/>
      <c r="D183" s="3" t="s">
        <v>140</v>
      </c>
      <c r="F183" s="10"/>
      <c r="G183" s="10"/>
      <c r="H183" s="10"/>
    </row>
    <row r="184" spans="1:8" ht="13.9" customHeight="1" x14ac:dyDescent="0.3">
      <c r="D184" s="1" t="s">
        <v>135</v>
      </c>
      <c r="F184" s="12">
        <f>[1]MdP!E14</f>
        <v>2009</v>
      </c>
      <c r="G184" s="12">
        <f>[1]MdP!F14</f>
        <v>2009</v>
      </c>
      <c r="H184" s="12">
        <f>[1]MdP!G14</f>
        <v>2009</v>
      </c>
    </row>
    <row r="185" spans="1:8" ht="14.5" thickBot="1" x14ac:dyDescent="0.35">
      <c r="A185" s="3" t="s">
        <v>141</v>
      </c>
      <c r="D185" s="1" t="s">
        <v>136</v>
      </c>
      <c r="F185" s="12">
        <f>[1]MdP!E15</f>
        <v>0</v>
      </c>
      <c r="G185" s="12">
        <f>[1]MdP!F15</f>
        <v>0</v>
      </c>
      <c r="H185" s="12">
        <f>[1]MdP!G15</f>
        <v>0</v>
      </c>
    </row>
    <row r="186" spans="1:8" ht="14.5" customHeight="1" thickBot="1" x14ac:dyDescent="0.35">
      <c r="A186" s="386" t="str">
        <f>[1]MdP!S6</f>
        <v>Environ 12 657 personnes déplacées regroupées dans 2 009 ménages ont été accueillies dans les aires de santé de Rwindi (998 ménages), JTN (692 ménages) dans la zone de santé de Birambizo, chefferie de Bwito, territoire de Rutshuru ; et l’aire de santé de Nyarubande (319 ménages), zone de santé Kibirizi dans la même chefferie et territoire précitée en province du Nord-Kivu. Ils sont arrivés deux grandes vagues en juillet et octobre 2023 en provenance des groupements de Bukombo (Shonyi, Bukombo, Rulere, Gashavu, Kavumu, Sisa, …), de Bishusha (Bishusha, Kizimba, Kazihiro, ….), de Tongo (villages de Kanaba, Rusekera,…) en chefferie de Bwito, territoire de Rutshuru ; en groupements de Bashali Mukoto (villages de Kitshanga,…), de Bashali Kaembe (Burungu, Rujebeshe,…) en chefferie des Bashali, territoire de Masisi en province du Nord-Kivu où ils fuient les affrontements entre 2 groupes armés. Ils sont hébergés pour la plupart en familles d’accueil, d’autres vivent dans les abris d’urgence et dans des centres collectifs (pour Mashango). La plupart de ces déplacés sont arrivés en octobre 2023 en provenance de leurs villages de provenance où ils venaient de retourner en août-septembre 2023 (Axe Bukombo-Birambizo) pour les uns et en Févr.-Avril 2023 pour d’autres (axe Bishusha-Kitshanga-Burungu). 
En général, les déplacés sont minoritaires (19%) et exercent une pression démographique de 24% sur les communautés hôtes. La plupart de ces déplacés n’ont pas l’intention de retourner dans leurs villages de provenance à la suite de la poursuite des affrontements entre groupes armés dans leurs zones de provenance. 
Aucun mouvement de retour de moins de 6 mois avec impact très significatif n’est signalé dans la zone. Néanmoins, la plupart des habitants de Nyarubande sont des de retournés d’environ 1 année en provenance de Kashuga et Kikuku. En juillet dernier, la plupart des habitants de Rwindi et Mashango dans l’aire de santé de Rwindi s’étaient déplacés vers l’axe Katsiru-Kasoko-Nyanzale et Ngoolo-Mweso à la suite des affrontements entre un groupe armé et les éléments CMC (collectif des mouvements pour le changement) mais avaient regagné leurs domiciles dans environ 1 semaine.</v>
      </c>
      <c r="B186" s="386"/>
      <c r="C186" s="386"/>
      <c r="D186" s="1" t="s">
        <v>137</v>
      </c>
      <c r="F186" s="12">
        <f>[1]MdP!E16</f>
        <v>8326</v>
      </c>
      <c r="G186" s="12">
        <f>[1]MdP!F16</f>
        <v>8326</v>
      </c>
      <c r="H186" s="12">
        <f>[1]MdP!G16</f>
        <v>8326</v>
      </c>
    </row>
    <row r="187" spans="1:8" ht="14.5" customHeight="1" thickBot="1" x14ac:dyDescent="0.35">
      <c r="A187" s="386"/>
      <c r="B187" s="386"/>
      <c r="C187" s="386"/>
      <c r="D187" s="1" t="s">
        <v>138</v>
      </c>
      <c r="F187" s="12">
        <f>[1]MdP!E17</f>
        <v>0</v>
      </c>
      <c r="G187" s="12">
        <f>[1]MdP!F17</f>
        <v>0</v>
      </c>
      <c r="H187" s="12">
        <f>[1]MdP!G17</f>
        <v>0</v>
      </c>
    </row>
    <row r="188" spans="1:8" ht="16.5" customHeight="1" thickBot="1" x14ac:dyDescent="0.35">
      <c r="A188" s="386"/>
      <c r="B188" s="386"/>
      <c r="C188" s="386"/>
      <c r="D188" s="1" t="s">
        <v>139</v>
      </c>
      <c r="F188" s="12">
        <f>[1]MdP!E18</f>
        <v>0</v>
      </c>
      <c r="G188" s="12">
        <f>[1]MdP!F18</f>
        <v>0</v>
      </c>
      <c r="H188" s="12">
        <f>[1]MdP!G18</f>
        <v>0</v>
      </c>
    </row>
    <row r="189" spans="1:8" ht="14.5" customHeight="1" thickBot="1" x14ac:dyDescent="0.35">
      <c r="A189" s="386"/>
      <c r="B189" s="386"/>
      <c r="C189" s="386"/>
      <c r="F189" s="10"/>
      <c r="G189" s="10"/>
      <c r="H189" s="10"/>
    </row>
    <row r="190" spans="1:8" ht="66" customHeight="1" thickBot="1" x14ac:dyDescent="0.35">
      <c r="A190" s="386"/>
      <c r="B190" s="386"/>
      <c r="C190" s="386"/>
      <c r="D190" s="387" t="s">
        <v>142</v>
      </c>
      <c r="E190" s="387"/>
      <c r="F190" s="12">
        <f>[1]MdP!E20</f>
        <v>10335</v>
      </c>
      <c r="G190" s="12">
        <f>[1]MdP!F20</f>
        <v>10335</v>
      </c>
      <c r="H190" s="12">
        <f>[1]MdP!G20</f>
        <v>10335</v>
      </c>
    </row>
    <row r="191" spans="1:8" ht="14.5" customHeight="1" thickBot="1" x14ac:dyDescent="0.35">
      <c r="A191" s="386"/>
      <c r="B191" s="386"/>
      <c r="C191" s="386"/>
      <c r="D191" s="126"/>
      <c r="E191" s="126"/>
      <c r="F191" s="10"/>
      <c r="G191" s="10"/>
      <c r="H191" s="10"/>
    </row>
    <row r="192" spans="1:8" ht="14.5" customHeight="1" thickBot="1" x14ac:dyDescent="0.35">
      <c r="A192" s="386"/>
      <c r="B192" s="386"/>
      <c r="C192" s="386"/>
    </row>
    <row r="193" spans="1:8" ht="16.5" customHeight="1" thickBot="1" x14ac:dyDescent="0.35">
      <c r="A193" s="386"/>
      <c r="B193" s="386"/>
      <c r="C193" s="386"/>
      <c r="D193" s="3" t="s">
        <v>143</v>
      </c>
      <c r="F193" s="13">
        <f>[1]MdP!E22</f>
        <v>6.292253521126761</v>
      </c>
      <c r="G193" s="13" t="str">
        <f>[1]MdP!F22</f>
        <v>-</v>
      </c>
      <c r="H193" s="13" t="e">
        <f>[1]MdP!G22</f>
        <v>#REF!</v>
      </c>
    </row>
    <row r="194" spans="1:8" ht="16.5" customHeight="1" thickBot="1" x14ac:dyDescent="0.35">
      <c r="A194" s="386"/>
      <c r="B194" s="386"/>
      <c r="C194" s="386"/>
      <c r="D194" s="3"/>
      <c r="F194" s="13"/>
      <c r="G194" s="13"/>
      <c r="H194" s="13"/>
    </row>
    <row r="195" spans="1:8" ht="14.5" customHeight="1" thickBot="1" x14ac:dyDescent="0.35">
      <c r="A195" s="386"/>
      <c r="B195" s="386"/>
      <c r="C195" s="386"/>
      <c r="F195" s="13"/>
      <c r="G195" s="13"/>
      <c r="H195" s="13"/>
    </row>
    <row r="196" spans="1:8" ht="13.9" customHeight="1" thickBot="1" x14ac:dyDescent="0.35">
      <c r="A196" s="386"/>
      <c r="B196" s="386"/>
      <c r="C196" s="386"/>
      <c r="D196" s="355" t="s">
        <v>144</v>
      </c>
      <c r="E196" s="355"/>
      <c r="F196" s="36">
        <f>[1]MdP!L6</f>
        <v>0.24129233725678598</v>
      </c>
      <c r="G196" s="36">
        <f>[1]MdP!M6</f>
        <v>0.24129233725678598</v>
      </c>
      <c r="H196" s="12" t="e">
        <f>[1]MdP!O7</f>
        <v>#REF!</v>
      </c>
    </row>
    <row r="197" spans="1:8" ht="14.5" customHeight="1" thickBot="1" x14ac:dyDescent="0.35">
      <c r="A197" s="386"/>
      <c r="B197" s="386"/>
      <c r="C197" s="386"/>
      <c r="D197" s="355"/>
      <c r="E197" s="355"/>
      <c r="F197" s="13"/>
      <c r="G197" s="13"/>
      <c r="H197" s="13"/>
    </row>
    <row r="198" spans="1:8" ht="20.25" customHeight="1" thickBot="1" x14ac:dyDescent="0.35">
      <c r="A198" s="386"/>
      <c r="B198" s="386"/>
      <c r="C198" s="386"/>
      <c r="D198" s="355"/>
      <c r="E198" s="355"/>
      <c r="F198" s="13"/>
      <c r="G198" s="13"/>
      <c r="H198" s="13"/>
    </row>
    <row r="199" spans="1:8" ht="20.25" customHeight="1" thickBot="1" x14ac:dyDescent="0.35">
      <c r="A199" s="386"/>
      <c r="B199" s="386"/>
      <c r="C199" s="386"/>
      <c r="D199" s="127"/>
      <c r="E199" s="127"/>
      <c r="F199" s="13"/>
      <c r="G199" s="13"/>
      <c r="H199" s="13"/>
    </row>
    <row r="200" spans="1:8" ht="14.5" customHeight="1" thickBot="1" x14ac:dyDescent="0.35">
      <c r="A200" s="386"/>
      <c r="B200" s="386"/>
      <c r="C200" s="386"/>
      <c r="F200" s="13"/>
      <c r="G200" s="128" t="s">
        <v>145</v>
      </c>
      <c r="H200" s="13"/>
    </row>
    <row r="201" spans="1:8" ht="36" customHeight="1" thickBot="1" x14ac:dyDescent="0.35">
      <c r="A201" s="386"/>
      <c r="B201" s="386"/>
      <c r="C201" s="386"/>
      <c r="D201" s="370" t="s">
        <v>146</v>
      </c>
      <c r="E201" s="370"/>
      <c r="F201" s="46">
        <f>[1]MdP!L9</f>
        <v>0.16901408450704225</v>
      </c>
      <c r="G201" s="46" t="str">
        <f>[1]MdP!M9</f>
        <v>Oui, beaucoup (plus de la moitié)</v>
      </c>
      <c r="H201" s="10" t="e">
        <f>[1]MdP!Q9</f>
        <v>#REF!</v>
      </c>
    </row>
    <row r="202" spans="1:8" ht="15" customHeight="1" thickBot="1" x14ac:dyDescent="0.35">
      <c r="A202" s="386"/>
      <c r="B202" s="386"/>
      <c r="C202" s="386"/>
      <c r="D202" s="126"/>
      <c r="E202" s="126"/>
      <c r="F202" s="46"/>
      <c r="G202" s="46"/>
      <c r="H202" s="10"/>
    </row>
    <row r="203" spans="1:8" ht="14.5" customHeight="1" thickBot="1" x14ac:dyDescent="0.35">
      <c r="A203" s="386"/>
      <c r="B203" s="386"/>
      <c r="C203" s="386"/>
      <c r="D203" s="126"/>
      <c r="E203" s="126"/>
      <c r="F203" s="13"/>
      <c r="G203" s="12"/>
      <c r="H203" s="13"/>
    </row>
    <row r="204" spans="1:8" ht="29.25" customHeight="1" thickBot="1" x14ac:dyDescent="0.35">
      <c r="A204" s="386"/>
      <c r="B204" s="386"/>
      <c r="C204" s="386"/>
      <c r="D204" s="388" t="s">
        <v>147</v>
      </c>
      <c r="E204" s="388"/>
      <c r="F204" s="12">
        <f>[1]MdP!L15</f>
        <v>1746.7605633802816</v>
      </c>
      <c r="G204" s="12" t="s">
        <v>13</v>
      </c>
      <c r="H204" s="13"/>
    </row>
    <row r="205" spans="1:8" ht="14.5" customHeight="1" thickBot="1" x14ac:dyDescent="0.35">
      <c r="A205" s="386"/>
      <c r="B205" s="386"/>
      <c r="C205" s="386"/>
      <c r="H205" s="13"/>
    </row>
    <row r="206" spans="1:8" ht="14.5" customHeight="1" thickBot="1" x14ac:dyDescent="0.35">
      <c r="A206" s="386"/>
      <c r="B206" s="386"/>
      <c r="C206" s="386"/>
      <c r="D206" s="3"/>
      <c r="F206" s="13"/>
      <c r="G206" s="13"/>
      <c r="H206" s="12" t="e">
        <f>[1]MdP!O19</f>
        <v>#REF!</v>
      </c>
    </row>
    <row r="207" spans="1:8" ht="16.5" customHeight="1" thickBot="1" x14ac:dyDescent="0.35">
      <c r="A207" s="386"/>
      <c r="B207" s="386"/>
      <c r="C207" s="386"/>
      <c r="F207" s="13"/>
      <c r="G207" s="12"/>
      <c r="H207" s="12" t="e">
        <f>[1]MdP!O24</f>
        <v>#REF!</v>
      </c>
    </row>
    <row r="208" spans="1:8" ht="15" customHeight="1" thickBot="1" x14ac:dyDescent="0.35">
      <c r="A208" s="386"/>
      <c r="B208" s="386"/>
      <c r="C208" s="386"/>
      <c r="F208" s="13"/>
      <c r="G208" s="12"/>
    </row>
    <row r="209" spans="1:13" ht="15" customHeight="1" thickBot="1" x14ac:dyDescent="0.4">
      <c r="A209" s="386"/>
      <c r="B209" s="386"/>
      <c r="C209" s="386"/>
      <c r="D209" s="362"/>
      <c r="E209" s="362"/>
      <c r="F209" s="362"/>
      <c r="G209" s="362"/>
      <c r="H209" s="362"/>
      <c r="I209" s="4"/>
      <c r="J209" s="4"/>
      <c r="K209" s="4"/>
      <c r="L209" s="4"/>
      <c r="M209" s="4"/>
    </row>
    <row r="210" spans="1:13" ht="108" customHeight="1" thickBot="1" x14ac:dyDescent="0.35">
      <c r="A210" s="386"/>
      <c r="B210" s="386"/>
      <c r="C210" s="386"/>
      <c r="D210" s="389" t="s">
        <v>148</v>
      </c>
      <c r="E210" s="389"/>
      <c r="F210" s="389"/>
      <c r="G210" s="389"/>
      <c r="H210" s="389"/>
    </row>
    <row r="211" spans="1:13" ht="14.5" customHeight="1" thickBot="1" x14ac:dyDescent="0.35">
      <c r="A211" s="386"/>
      <c r="B211" s="386"/>
      <c r="C211" s="386"/>
      <c r="D211" s="129"/>
      <c r="E211" s="129"/>
      <c r="F211" s="129"/>
      <c r="G211" s="129"/>
      <c r="H211" s="129"/>
    </row>
    <row r="212" spans="1:13" ht="14.5" customHeight="1" thickBot="1" x14ac:dyDescent="0.35">
      <c r="A212" s="386"/>
      <c r="B212" s="386"/>
      <c r="C212" s="386"/>
      <c r="D212" s="1" t="s">
        <v>135</v>
      </c>
      <c r="E212" s="129"/>
      <c r="F212" s="129"/>
      <c r="G212" s="130">
        <v>2009</v>
      </c>
      <c r="H212" s="129"/>
    </row>
    <row r="213" spans="1:13" ht="14.5" customHeight="1" thickBot="1" x14ac:dyDescent="0.35">
      <c r="A213" s="386"/>
      <c r="B213" s="386"/>
      <c r="C213" s="386"/>
      <c r="D213" s="1" t="s">
        <v>136</v>
      </c>
      <c r="E213" s="129"/>
      <c r="F213" s="129"/>
      <c r="G213" s="130">
        <v>0</v>
      </c>
      <c r="H213" s="129"/>
    </row>
    <row r="214" spans="1:13" ht="14.5" customHeight="1" thickBot="1" x14ac:dyDescent="0.35">
      <c r="A214" s="386"/>
      <c r="B214" s="386"/>
      <c r="C214" s="386"/>
      <c r="D214" s="1" t="s">
        <v>137</v>
      </c>
      <c r="E214" s="129"/>
      <c r="F214" s="129"/>
      <c r="G214" s="130">
        <v>8326</v>
      </c>
      <c r="H214" s="129"/>
    </row>
    <row r="215" spans="1:13" ht="14.5" customHeight="1" thickBot="1" x14ac:dyDescent="0.35">
      <c r="A215" s="386"/>
      <c r="B215" s="386"/>
      <c r="C215" s="386"/>
      <c r="D215" s="1" t="s">
        <v>138</v>
      </c>
      <c r="E215" s="129"/>
      <c r="F215" s="129"/>
      <c r="G215" s="130">
        <v>0</v>
      </c>
      <c r="H215" s="129"/>
      <c r="I215" s="129"/>
    </row>
    <row r="216" spans="1:13" ht="14.5" customHeight="1" thickBot="1" x14ac:dyDescent="0.35">
      <c r="A216" s="386"/>
      <c r="B216" s="386"/>
      <c r="C216" s="386"/>
      <c r="D216" s="1" t="s">
        <v>149</v>
      </c>
      <c r="E216" s="129"/>
      <c r="F216" s="129"/>
      <c r="G216" s="130">
        <v>0</v>
      </c>
      <c r="H216" s="129"/>
      <c r="I216" s="129"/>
    </row>
    <row r="217" spans="1:13" ht="14.5" customHeight="1" thickBot="1" x14ac:dyDescent="0.35">
      <c r="A217" s="386"/>
      <c r="B217" s="386"/>
      <c r="C217" s="386"/>
      <c r="D217" s="3" t="s">
        <v>33</v>
      </c>
      <c r="G217" s="130">
        <f>SUM(G212:G216)</f>
        <v>10335</v>
      </c>
      <c r="H217" s="129"/>
      <c r="I217" s="129"/>
    </row>
    <row r="218" spans="1:13" ht="14.5" customHeight="1" x14ac:dyDescent="0.3">
      <c r="A218" s="129"/>
      <c r="B218" s="384" t="s">
        <v>150</v>
      </c>
      <c r="C218" s="384"/>
      <c r="D218" s="384"/>
      <c r="E218" s="384"/>
      <c r="F218" s="384"/>
      <c r="G218" s="384"/>
      <c r="H218" s="384"/>
      <c r="I218" s="129"/>
    </row>
    <row r="219" spans="1:13" ht="14.5" customHeight="1" x14ac:dyDescent="0.3">
      <c r="A219" s="129"/>
      <c r="B219" s="129"/>
      <c r="C219" s="129"/>
      <c r="D219" s="3"/>
      <c r="G219" s="107"/>
      <c r="H219" s="129"/>
      <c r="I219" s="129"/>
    </row>
    <row r="220" spans="1:13" ht="14.5" customHeight="1" x14ac:dyDescent="0.3">
      <c r="A220" s="117" t="s">
        <v>151</v>
      </c>
      <c r="B220" s="117" t="s">
        <v>152</v>
      </c>
      <c r="C220" s="117" t="s">
        <v>153</v>
      </c>
      <c r="D220" s="131" t="s">
        <v>154</v>
      </c>
      <c r="E220" s="131" t="s">
        <v>155</v>
      </c>
      <c r="F220" s="131" t="s">
        <v>156</v>
      </c>
      <c r="G220" s="117" t="s">
        <v>157</v>
      </c>
      <c r="H220" s="117" t="s">
        <v>158</v>
      </c>
      <c r="I220" s="129"/>
    </row>
    <row r="221" spans="1:13" ht="14.5" customHeight="1" x14ac:dyDescent="0.3">
      <c r="A221" s="132" t="s">
        <v>129</v>
      </c>
      <c r="B221" s="130" t="s">
        <v>129</v>
      </c>
      <c r="C221" s="130">
        <v>1128</v>
      </c>
      <c r="D221" s="131">
        <v>356</v>
      </c>
      <c r="E221" s="133">
        <v>0</v>
      </c>
      <c r="F221" s="133">
        <f t="shared" ref="F221:F226" si="0">D221+E221</f>
        <v>356</v>
      </c>
      <c r="G221" s="130">
        <f t="shared" ref="G221:G226" si="1">C221+F221</f>
        <v>1484</v>
      </c>
      <c r="H221" s="134">
        <f t="shared" ref="H221:H227" si="2">F221/C221</f>
        <v>0.31560283687943264</v>
      </c>
      <c r="I221" s="129"/>
    </row>
    <row r="222" spans="1:13" ht="14.5" customHeight="1" x14ac:dyDescent="0.3">
      <c r="A222" s="132" t="s">
        <v>126</v>
      </c>
      <c r="B222" s="130" t="s">
        <v>129</v>
      </c>
      <c r="C222" s="130">
        <v>2796</v>
      </c>
      <c r="D222" s="131">
        <v>642</v>
      </c>
      <c r="E222" s="133">
        <v>0</v>
      </c>
      <c r="F222" s="133">
        <f t="shared" si="0"/>
        <v>642</v>
      </c>
      <c r="G222" s="130">
        <f t="shared" si="1"/>
        <v>3438</v>
      </c>
      <c r="H222" s="134">
        <f t="shared" si="2"/>
        <v>0.2296137339055794</v>
      </c>
      <c r="I222" s="129"/>
    </row>
    <row r="223" spans="1:13" ht="14.5" customHeight="1" x14ac:dyDescent="0.3">
      <c r="A223" s="135" t="s">
        <v>127</v>
      </c>
      <c r="B223" s="133" t="s">
        <v>127</v>
      </c>
      <c r="C223" s="133">
        <v>1115</v>
      </c>
      <c r="D223" s="131">
        <v>369</v>
      </c>
      <c r="E223" s="133">
        <v>0</v>
      </c>
      <c r="F223" s="133">
        <f t="shared" si="0"/>
        <v>369</v>
      </c>
      <c r="G223" s="130">
        <f t="shared" si="1"/>
        <v>1484</v>
      </c>
      <c r="H223" s="134">
        <f t="shared" si="2"/>
        <v>0.33094170403587442</v>
      </c>
      <c r="I223" s="129"/>
    </row>
    <row r="224" spans="1:13" ht="14.5" customHeight="1" x14ac:dyDescent="0.3">
      <c r="A224" s="135" t="s">
        <v>159</v>
      </c>
      <c r="B224" s="133" t="s">
        <v>127</v>
      </c>
      <c r="C224" s="133">
        <v>327</v>
      </c>
      <c r="D224" s="131">
        <v>152</v>
      </c>
      <c r="E224" s="133">
        <v>0</v>
      </c>
      <c r="F224" s="133">
        <f t="shared" si="0"/>
        <v>152</v>
      </c>
      <c r="G224" s="130">
        <f t="shared" si="1"/>
        <v>479</v>
      </c>
      <c r="H224" s="134">
        <f t="shared" si="2"/>
        <v>0.46483180428134557</v>
      </c>
      <c r="I224" s="129"/>
    </row>
    <row r="225" spans="1:9" ht="14.5" customHeight="1" x14ac:dyDescent="0.3">
      <c r="A225" s="135" t="s">
        <v>128</v>
      </c>
      <c r="B225" s="133" t="s">
        <v>127</v>
      </c>
      <c r="C225" s="133">
        <v>433</v>
      </c>
      <c r="D225" s="131">
        <v>171</v>
      </c>
      <c r="E225" s="133">
        <v>0</v>
      </c>
      <c r="F225" s="133">
        <f t="shared" si="0"/>
        <v>171</v>
      </c>
      <c r="G225" s="130">
        <f t="shared" si="1"/>
        <v>604</v>
      </c>
      <c r="H225" s="134">
        <f t="shared" si="2"/>
        <v>0.394919168591224</v>
      </c>
      <c r="I225" s="129"/>
    </row>
    <row r="226" spans="1:9" ht="14.5" customHeight="1" x14ac:dyDescent="0.3">
      <c r="A226" s="135" t="s">
        <v>130</v>
      </c>
      <c r="B226" s="133" t="s">
        <v>130</v>
      </c>
      <c r="C226" s="133">
        <v>2527</v>
      </c>
      <c r="D226" s="131">
        <v>319</v>
      </c>
      <c r="E226" s="133">
        <v>0</v>
      </c>
      <c r="F226" s="133">
        <f t="shared" si="0"/>
        <v>319</v>
      </c>
      <c r="G226" s="130">
        <f t="shared" si="1"/>
        <v>2846</v>
      </c>
      <c r="H226" s="134">
        <f t="shared" si="2"/>
        <v>0.12623664424218442</v>
      </c>
      <c r="I226" s="129"/>
    </row>
    <row r="227" spans="1:9" ht="14.5" customHeight="1" x14ac:dyDescent="0.3">
      <c r="A227" s="363" t="s">
        <v>33</v>
      </c>
      <c r="B227" s="363"/>
      <c r="C227" s="131">
        <f>SUM(C221:C226)</f>
        <v>8326</v>
      </c>
      <c r="D227" s="131">
        <f>SUM(D221:D226)</f>
        <v>2009</v>
      </c>
      <c r="E227" s="131">
        <f>SUM(E221:E226)</f>
        <v>0</v>
      </c>
      <c r="F227" s="131">
        <f>SUM(F221:F226)</f>
        <v>2009</v>
      </c>
      <c r="G227" s="117">
        <f>SUM(G221:G226)</f>
        <v>10335</v>
      </c>
      <c r="H227" s="136">
        <f t="shared" si="2"/>
        <v>0.24129233725678598</v>
      </c>
      <c r="I227" s="129"/>
    </row>
    <row r="228" spans="1:9" ht="19.5" customHeight="1" x14ac:dyDescent="0.4">
      <c r="A228" s="382" t="s">
        <v>37</v>
      </c>
      <c r="B228" s="382"/>
      <c r="C228" s="382"/>
      <c r="D228" s="382"/>
      <c r="E228" s="382"/>
      <c r="F228" s="382"/>
      <c r="G228" s="382"/>
      <c r="H228" s="382"/>
      <c r="I228" s="382"/>
    </row>
    <row r="229" spans="1:9" ht="14.5" customHeight="1" x14ac:dyDescent="0.3">
      <c r="G229" s="129"/>
      <c r="H229" s="129"/>
      <c r="I229" s="129"/>
    </row>
    <row r="230" spans="1:9" ht="14.5" customHeight="1" x14ac:dyDescent="0.3">
      <c r="A230" s="371" t="s">
        <v>160</v>
      </c>
      <c r="B230" s="371"/>
      <c r="C230" s="371"/>
      <c r="D230" s="371"/>
      <c r="E230" s="371"/>
      <c r="F230" s="137" t="s">
        <v>161</v>
      </c>
      <c r="G230" s="1" t="s">
        <v>162</v>
      </c>
      <c r="H230" s="129"/>
      <c r="I230" s="129"/>
    </row>
    <row r="231" spans="1:9" ht="14.5" customHeight="1" x14ac:dyDescent="0.3">
      <c r="A231" s="371"/>
      <c r="B231" s="371"/>
      <c r="C231" s="371"/>
      <c r="D231" s="371"/>
      <c r="E231" s="371"/>
      <c r="F231" s="138" t="s">
        <v>163</v>
      </c>
      <c r="G231" s="1" t="s">
        <v>164</v>
      </c>
      <c r="H231" s="129"/>
      <c r="I231" s="129"/>
    </row>
    <row r="232" spans="1:9" ht="14.5" customHeight="1" x14ac:dyDescent="0.3">
      <c r="A232" s="371"/>
      <c r="B232" s="371"/>
      <c r="C232" s="371"/>
      <c r="D232" s="371"/>
      <c r="E232" s="371"/>
      <c r="F232" s="139" t="s">
        <v>165</v>
      </c>
      <c r="G232" s="1" t="s">
        <v>166</v>
      </c>
      <c r="H232" s="129"/>
      <c r="I232" s="129"/>
    </row>
    <row r="233" spans="1:9" ht="14.5" customHeight="1" x14ac:dyDescent="0.3">
      <c r="A233" s="371"/>
      <c r="B233" s="371"/>
      <c r="C233" s="371"/>
      <c r="D233" s="371"/>
      <c r="E233" s="371"/>
      <c r="F233" s="140" t="s">
        <v>167</v>
      </c>
      <c r="G233" s="1" t="s">
        <v>168</v>
      </c>
      <c r="H233" s="129"/>
      <c r="I233" s="129"/>
    </row>
    <row r="234" spans="1:9" ht="14.5" customHeight="1" x14ac:dyDescent="0.3">
      <c r="A234" s="371"/>
      <c r="B234" s="371"/>
      <c r="C234" s="371"/>
      <c r="D234" s="371"/>
      <c r="E234" s="371"/>
      <c r="F234" s="141"/>
      <c r="H234" s="129"/>
      <c r="I234" s="129"/>
    </row>
    <row r="235" spans="1:9" ht="14.5" customHeight="1" thickBot="1" x14ac:dyDescent="0.35">
      <c r="B235" s="141"/>
      <c r="G235" s="129"/>
      <c r="H235" s="129"/>
      <c r="I235" s="129"/>
    </row>
    <row r="236" spans="1:9" ht="14.5" customHeight="1" thickBot="1" x14ac:dyDescent="0.35">
      <c r="A236" s="142" t="s">
        <v>4</v>
      </c>
      <c r="B236" s="141"/>
      <c r="G236" s="129"/>
      <c r="H236" s="129"/>
      <c r="I236" s="129"/>
    </row>
    <row r="237" spans="1:9" ht="14.5" customHeight="1" thickBot="1" x14ac:dyDescent="0.35">
      <c r="B237" s="80"/>
      <c r="C237" s="385" t="s">
        <v>169</v>
      </c>
      <c r="D237" s="385"/>
      <c r="E237" s="385" t="s">
        <v>170</v>
      </c>
      <c r="F237" s="385"/>
      <c r="G237" s="385" t="s">
        <v>33</v>
      </c>
      <c r="H237" s="385"/>
    </row>
    <row r="238" spans="1:9" ht="14.5" customHeight="1" x14ac:dyDescent="0.3">
      <c r="A238" s="381" t="s">
        <v>171</v>
      </c>
      <c r="B238" s="80"/>
      <c r="C238" s="144" t="s">
        <v>172</v>
      </c>
      <c r="D238" s="145" t="s">
        <v>173</v>
      </c>
      <c r="E238" s="144" t="s">
        <v>172</v>
      </c>
      <c r="F238" s="145" t="s">
        <v>173</v>
      </c>
      <c r="G238" s="144" t="s">
        <v>172</v>
      </c>
      <c r="H238" s="145" t="s">
        <v>173</v>
      </c>
    </row>
    <row r="239" spans="1:9" ht="14.5" customHeight="1" x14ac:dyDescent="0.3">
      <c r="A239" s="381"/>
      <c r="B239" s="146" t="s">
        <v>161</v>
      </c>
      <c r="C239" s="147" t="e">
        <f>COUNTIFS(perimetre_brachial_enfant,"&lt;115",sexe_enfant_muac,"=Garçons",age_enfant_muac,"&lt;24")</f>
        <v>#VALUE!</v>
      </c>
      <c r="D239" s="148" t="e">
        <f>SUMIFS(MUAC_E_pondérations,perimetre_brachial_enfant,"&lt;115",sexe_enfant_muac,"=Garçons",age_enfant_muac,"&lt;24")/SUMIFS(MUAC_E_pondérations,sexe_enfant_muac,"=Garçons",age_enfant_muac,"&lt;24")</f>
        <v>#VALUE!</v>
      </c>
      <c r="E239" s="147" t="e">
        <f>COUNTIFS(sexe_enfant_muac,"=Garçons",perimetre_brachial_enfant,"&lt;115",age_enfant_muac,"&gt;=24")</f>
        <v>#VALUE!</v>
      </c>
      <c r="F239" s="148" t="e">
        <f>SUMIFS(MUAC_E_pondérations,perimetre_brachial_enfant,"&lt;115",sexe_enfant_muac,"=Garçons",age_enfant_muac,"&gt;=24")/SUMIFS(MUAC_E_pondérations,sexe_enfant_muac,"=Garçons",age_enfant_muac,"&gt;=24")</f>
        <v>#VALUE!</v>
      </c>
      <c r="G239" s="147" t="e">
        <f>COUNTIFS(sexe_enfant_muac,"=Garçons",perimetre_brachial_enfant,"&lt;115")</f>
        <v>#VALUE!</v>
      </c>
      <c r="H239" s="148" t="e">
        <f>SUMIFS(MUAC_E_pondérations,perimetre_brachial_enfant,"&lt;115",sexe_enfant_muac,"=Garçons")/SUMIFS(MUAC_E_pondérations,perimetre_brachial_enfant,"&lt;115")</f>
        <v>#VALUE!</v>
      </c>
    </row>
    <row r="240" spans="1:9" ht="14.5" customHeight="1" x14ac:dyDescent="0.3">
      <c r="A240" s="81"/>
      <c r="B240" s="149" t="s">
        <v>163</v>
      </c>
      <c r="C240" s="150" t="e">
        <f>COUNTIFS(sexe_enfant_muac,"=Garçons",perimetre_brachial_enfant,"&gt;=115",age_enfant_muac,"&lt;24")-COUNTIFS(sexe_enfant_muac,"=Garçons",perimetre_brachial_enfant,"&gt;125",age_enfant_muac,"&lt;24")</f>
        <v>#VALUE!</v>
      </c>
      <c r="D240" s="151" t="e">
        <f>(SUMIFS(MUAC_E_pondérations,perimetre_brachial_enfant,"&gt;=115",sexe_enfant_muac,"=Garçons",age_enfant_muac,"&lt;24")-SUMIFS(MUAC_E_pondérations,perimetre_brachial_enfant,"&gt;=125",sexe_enfant_muac,"=Garçons",age_enfant_muac,"&lt;24"))/SUMIFS(MUAC_E_pondérations,sexe_enfant_muac,"=Garçons",age_enfant_muac,"&lt;24")</f>
        <v>#VALUE!</v>
      </c>
      <c r="E240" s="150" t="e">
        <f>COUNTIFS(sexe_enfant_muac,"=Garçons",perimetre_brachial_enfant,"&gt;=115",age_enfant_muac,"&gt;=24")-COUNTIFS(sexe_enfant_muac,"=Garçons",perimetre_brachial_enfant,"&gt;125",age_enfant_muac,"&gt;=24")</f>
        <v>#VALUE!</v>
      </c>
      <c r="F240" s="151" t="e">
        <f>(SUMIFS(MUAC_E_pondérations,perimetre_brachial_enfant,"&gt;=115",sexe_enfant_muac,"=Garçons",age_enfant_muac,"&gt;=24")-SUMIFS(MUAC_E_pondérations,perimetre_brachial_enfant,"&gt;=125",sexe_enfant_muac,"=Garçons",age_enfant_muac,"&gt;=24"))/SUMIFS(MUAC_E_pondérations,sexe_enfant_muac,"=Garçons",age_enfant_muac,"&gt;=24")</f>
        <v>#VALUE!</v>
      </c>
      <c r="G240" s="152" t="e">
        <f>COUNTIFS(sexe_enfant_muac,"=Garçons",perimetre_brachial_enfant,"&gt;=115")-COUNTIFS(sexe_enfant_muac,"=Garçons",perimetre_brachial_enfant,"&gt;125")</f>
        <v>#VALUE!</v>
      </c>
      <c r="H240" s="151" t="e">
        <f>(SUMIFS(MUAC_E_pondérations,perimetre_brachial_enfant,"&gt;=115",sexe_enfant_muac,"=Garçons")-SUMIFS(MUAC_E_pondérations,perimetre_brachial_enfant,"&gt;=125",sexe_enfant_muac,"=Garçons"))/SUMIFS(MUAC_E_pondérations,sexe_enfant_muac,"=Garçons")</f>
        <v>#VALUE!</v>
      </c>
    </row>
    <row r="241" spans="1:9" ht="14.5" customHeight="1" x14ac:dyDescent="0.3">
      <c r="A241" s="81"/>
      <c r="B241" s="153" t="s">
        <v>165</v>
      </c>
      <c r="C241" s="154" t="e">
        <f>COUNTIFS(sexe_enfant_muac,"=Garçons",perimetre_brachial_enfant,"&gt;125",age_enfant_muac,"&lt;24")</f>
        <v>#VALUE!</v>
      </c>
      <c r="D241" s="155" t="e">
        <f>SUMIFS(MUAC_E_pondérations,perimetre_brachial_enfant,"&gt;=125",sexe_enfant_muac,"=Garçons",age_enfant_muac,"&lt;24")/SUMIFS(MUAC_E_pondérations,sexe_enfant_muac,"=Garçons",age_enfant_muac,"&lt;24")</f>
        <v>#VALUE!</v>
      </c>
      <c r="E241" s="154" t="e">
        <f>COUNTIFS(sexe_enfant_muac,"=Garçons",perimetre_brachial_enfant,"&gt;125",age_enfant_muac,"&gt;=24")</f>
        <v>#VALUE!</v>
      </c>
      <c r="F241" s="155" t="e">
        <f>SUMIFS(MUAC_E_pondérations,perimetre_brachial_enfant,"&gt;=125",sexe_enfant_muac,"=Garçons",age_enfant_muac,"&gt;=24")/SUMIFS(MUAC_E_pondérations,sexe_enfant_muac,"=Garçons",age_enfant_muac,"&gt;=24")</f>
        <v>#VALUE!</v>
      </c>
      <c r="G241" s="154" t="e">
        <f>COUNTIFS(sexe_enfant_muac,"=Garçons",perimetre_brachial_enfant,"&gt;125")</f>
        <v>#VALUE!</v>
      </c>
      <c r="H241" s="155" t="e">
        <f>SUMIFS(MUAC_E_pondérations,perimetre_brachial_enfant,"&gt;=125",sexe_enfant_muac,"=Garçons")/SUMIFS(MUAC_E_pondérations,sexe_enfant_muac,"=Garçons",perimetre_brachial_enfant,"&gt;125")</f>
        <v>#VALUE!</v>
      </c>
    </row>
    <row r="242" spans="1:9" ht="14.5" customHeight="1" thickBot="1" x14ac:dyDescent="0.35">
      <c r="A242" s="81"/>
      <c r="B242" s="156" t="s">
        <v>167</v>
      </c>
      <c r="C242" s="157" t="e">
        <f t="shared" ref="C242:H242" si="3">SUM(C239:C240)</f>
        <v>#VALUE!</v>
      </c>
      <c r="D242" s="158" t="e">
        <f t="shared" si="3"/>
        <v>#VALUE!</v>
      </c>
      <c r="E242" s="157" t="e">
        <f t="shared" si="3"/>
        <v>#VALUE!</v>
      </c>
      <c r="F242" s="158" t="e">
        <f t="shared" si="3"/>
        <v>#VALUE!</v>
      </c>
      <c r="G242" s="159" t="e">
        <f t="shared" si="3"/>
        <v>#VALUE!</v>
      </c>
      <c r="H242" s="158" t="e">
        <f t="shared" si="3"/>
        <v>#VALUE!</v>
      </c>
    </row>
    <row r="243" spans="1:9" ht="14.5" customHeight="1" thickBot="1" x14ac:dyDescent="0.35">
      <c r="B243" s="141"/>
      <c r="G243" s="129"/>
      <c r="H243" s="129"/>
      <c r="I243" s="129"/>
    </row>
    <row r="244" spans="1:9" ht="14.5" customHeight="1" x14ac:dyDescent="0.3">
      <c r="A244" s="381" t="s">
        <v>174</v>
      </c>
      <c r="B244" s="80"/>
      <c r="C244" s="144" t="s">
        <v>172</v>
      </c>
      <c r="D244" s="145" t="s">
        <v>173</v>
      </c>
      <c r="E244" s="144" t="s">
        <v>172</v>
      </c>
      <c r="F244" s="145" t="s">
        <v>173</v>
      </c>
      <c r="G244" s="144" t="s">
        <v>172</v>
      </c>
      <c r="H244" s="145" t="s">
        <v>173</v>
      </c>
      <c r="I244" s="129"/>
    </row>
    <row r="245" spans="1:9" ht="14.5" customHeight="1" x14ac:dyDescent="0.3">
      <c r="A245" s="381"/>
      <c r="B245" s="146" t="s">
        <v>161</v>
      </c>
      <c r="C245" s="147" t="e">
        <f>COUNTIFS(sexe_enfant_muac,"=Fille",age_enfant_muac,"&lt;24",perimetre_brachial_enfant,"&lt;115")</f>
        <v>#VALUE!</v>
      </c>
      <c r="D245" s="148" t="e">
        <f>SUMIFS(MUAC_E_pondérations,perimetre_brachial_enfant,"&lt;115",sexe_enfant_muac,"=Fille",age_enfant_muac,"&lt;24")/SUMIFS(MUAC_E_pondérations,sexe_enfant_muac,"=Fille",age_enfant_muac,"&lt;24")</f>
        <v>#VALUE!</v>
      </c>
      <c r="E245" s="147" t="e">
        <f>COUNTIFS(sexe_enfant_muac,"=Fille",perimetre_brachial_enfant,"&lt;115",age_enfant_muac,"&gt;=24")</f>
        <v>#VALUE!</v>
      </c>
      <c r="F245" s="148" t="e">
        <f>SUMIFS(MUAC_E_pondérations,perimetre_brachial_enfant,"&lt;115",sexe_enfant_muac,"=Fille",age_enfant_muac,"&gt;=24")/SUMIFS(MUAC_E_pondérations,sexe_enfant_muac,"=Fille",age_enfant_muac,"&gt;=24")</f>
        <v>#VALUE!</v>
      </c>
      <c r="G245" s="147" t="e">
        <f>COUNTIFS(sexe_enfant_muac,"=Fille",perimetre_brachial_enfant,"&lt;115")</f>
        <v>#VALUE!</v>
      </c>
      <c r="H245" s="148" t="e">
        <f>SUMIFS(MUAC_E_pondérations,perimetre_brachial_enfant,"&lt;115",sexe_enfant_muac,"=Fille")/SUMIFS(MUAC_E_pondérations,sexe_enfant_muac,"Fille")</f>
        <v>#VALUE!</v>
      </c>
      <c r="I245" s="129"/>
    </row>
    <row r="246" spans="1:9" ht="14.5" customHeight="1" x14ac:dyDescent="0.3">
      <c r="B246" s="149" t="s">
        <v>163</v>
      </c>
      <c r="C246" s="150" t="e">
        <f>COUNTIFS(sexe_enfant_muac,"=Fille",perimetre_brachial_enfant,"&gt;=115",age_enfant_muac,"&lt;24")-COUNTIFS(sexe_enfant_muac,"=Fille",perimetre_brachial_enfant,"&gt;125",age_enfant_muac,"&lt;24")</f>
        <v>#VALUE!</v>
      </c>
      <c r="D246" s="151" t="e">
        <f>(SUMIFS(MUAC_E_pondérations,perimetre_brachial_enfant,"&gt;=115",sexe_enfant_muac,"=Fille",age_enfant_muac,"&lt;24")-SUMIFS(MUAC_E_pondérations,perimetre_brachial_enfant,"&gt;=125",sexe_enfant_muac,"=Fille",age_enfant_muac,"&lt;24"))/SUMIFS(MUAC_E_pondérations,sexe_enfant_muac,"=Fille",age_enfant_muac,"&lt;24")</f>
        <v>#VALUE!</v>
      </c>
      <c r="E246" s="150" t="e">
        <f>COUNTIFS(sexe_enfant_muac,"=Fille",perimetre_brachial_enfant,"&gt;=115",age_enfant_muac,"&gt;=24")-COUNTIFS(sexe_enfant_muac,"=Fille",perimetre_brachial_enfant,"&gt;125",age_enfant_muac,"&gt;=24")</f>
        <v>#VALUE!</v>
      </c>
      <c r="F246" s="151" t="e">
        <f>(SUMIFS(MUAC_E_pondérations,perimetre_brachial_enfant,"&gt;=115",sexe_enfant_muac,"=Fille",age_enfant_muac,"&gt;=24")-SUMIFS(MUAC_E_pondérations,perimetre_brachial_enfant,"&gt;=125",sexe_enfant_muac,"=Fille",age_enfant_muac,"&gt;=24"))/SUMIFS(MUAC_E_pondérations,sexe_enfant_muac,"=Fille",age_enfant_muac,"&gt;=24")</f>
        <v>#VALUE!</v>
      </c>
      <c r="G246" s="152" t="e">
        <f>COUNTIFS(sexe_enfant_muac,"=Fille",perimetre_brachial_enfant,"&gt;=115")-COUNTIFS(sexe_enfant_muac,"=Fille",perimetre_brachial_enfant,"&gt;125")</f>
        <v>#VALUE!</v>
      </c>
      <c r="H246" s="151" t="e">
        <f>(SUMIFS(MUAC_E_pondérations,perimetre_brachial_enfant,"&gt;=115",sexe_enfant_muac,"=Fille")-SUMIFS(MUAC_E_pondérations,perimetre_brachial_enfant,"&gt;=125",sexe_enfant_muac,"=Fille"))/SUMIFS(MUAC_E_pondérations,sexe_enfant_muac,"=Fille")</f>
        <v>#VALUE!</v>
      </c>
      <c r="I246" s="129"/>
    </row>
    <row r="247" spans="1:9" ht="14.5" customHeight="1" x14ac:dyDescent="0.3">
      <c r="B247" s="153" t="s">
        <v>165</v>
      </c>
      <c r="C247" s="154" t="e">
        <f>COUNTIFS(sexe_enfant_muac,"=Fille",perimetre_brachial_enfant,"&gt;125",age_enfant_muac,"&lt;24")</f>
        <v>#VALUE!</v>
      </c>
      <c r="D247" s="155" t="e">
        <f>SUMIFS(MUAC_E_pondérations,perimetre_brachial_enfant,"&gt;=125",sexe_enfant_muac,"=Fille",age_enfant_muac,"&lt;24")/SUMIFS(MUAC_E_pondérations,sexe_enfant_muac,"=Fille",age_enfant_muac,"&lt;24")</f>
        <v>#VALUE!</v>
      </c>
      <c r="E247" s="154" t="e">
        <f>COUNTIFS(sexe_enfant_muac,"=Fille",perimetre_brachial_enfant,"&gt;125",age_enfant_muac,"&gt;=24")</f>
        <v>#VALUE!</v>
      </c>
      <c r="F247" s="155" t="e">
        <f>SUMIFS(MUAC_E_pondérations,perimetre_brachial_enfant,"&gt;=125",sexe_enfant_muac,"=Fille",age_enfant_muac,"&gt;=24")/SUMIFS(MUAC_E_pondérations,sexe_enfant_muac,"=Fille",age_enfant_muac,"&gt;=24")</f>
        <v>#VALUE!</v>
      </c>
      <c r="G247" s="154" t="e">
        <f>COUNTIFS(sexe_enfant_muac,"=Fille",perimetre_brachial_enfant,"&gt;125")</f>
        <v>#VALUE!</v>
      </c>
      <c r="H247" s="155" t="e">
        <f>SUMIFS(MUAC_E_pondérations,perimetre_brachial_enfant,"&gt;=125",sexe_enfant_muac,"=Fille")/SUMIFS(MUAC_E_pondérations,sexe_enfant_muac,"=Fille")</f>
        <v>#VALUE!</v>
      </c>
      <c r="I247" s="129"/>
    </row>
    <row r="248" spans="1:9" ht="14.5" customHeight="1" thickBot="1" x14ac:dyDescent="0.35">
      <c r="B248" s="156" t="s">
        <v>167</v>
      </c>
      <c r="C248" s="157" t="e">
        <f t="shared" ref="C248:H248" si="4">SUM(C245:C246)</f>
        <v>#VALUE!</v>
      </c>
      <c r="D248" s="158" t="e">
        <f t="shared" si="4"/>
        <v>#VALUE!</v>
      </c>
      <c r="E248" s="159" t="e">
        <f t="shared" si="4"/>
        <v>#VALUE!</v>
      </c>
      <c r="F248" s="158" t="e">
        <f t="shared" si="4"/>
        <v>#VALUE!</v>
      </c>
      <c r="G248" s="159" t="e">
        <f t="shared" si="4"/>
        <v>#VALUE!</v>
      </c>
      <c r="H248" s="158" t="e">
        <f t="shared" si="4"/>
        <v>#VALUE!</v>
      </c>
      <c r="I248" s="129"/>
    </row>
    <row r="249" spans="1:9" ht="14.5" customHeight="1" thickBot="1" x14ac:dyDescent="0.35">
      <c r="B249" s="141"/>
      <c r="G249" s="129"/>
      <c r="H249" s="129"/>
      <c r="I249" s="129"/>
    </row>
    <row r="250" spans="1:9" ht="14.5" customHeight="1" x14ac:dyDescent="0.3">
      <c r="A250" s="381" t="s">
        <v>175</v>
      </c>
      <c r="B250" s="80"/>
      <c r="C250" s="144" t="s">
        <v>172</v>
      </c>
      <c r="D250" s="145" t="s">
        <v>173</v>
      </c>
      <c r="E250" s="144" t="s">
        <v>172</v>
      </c>
      <c r="F250" s="145" t="s">
        <v>173</v>
      </c>
      <c r="G250" s="144" t="s">
        <v>172</v>
      </c>
      <c r="H250" s="145" t="s">
        <v>173</v>
      </c>
      <c r="I250" s="129"/>
    </row>
    <row r="251" spans="1:9" ht="14.5" customHeight="1" x14ac:dyDescent="0.3">
      <c r="A251" s="381"/>
      <c r="B251" s="146" t="s">
        <v>161</v>
      </c>
      <c r="C251" s="147" t="e">
        <f>COUNTIFS(perimetre_brachial_enfant,"&lt;115",age_enfant_muac,"&lt;24")</f>
        <v>#VALUE!</v>
      </c>
      <c r="D251" s="148" t="e">
        <f>SUMIFS(MUAC_E_pondérations,perimetre_brachial_enfant,"&lt;115",age_enfant_muac,"&lt;24")/SUMIFS(MUAC_E_pondérations,age_enfant_muac,"&lt;24")</f>
        <v>#VALUE!</v>
      </c>
      <c r="E251" s="147" t="e">
        <f>COUNTIFS(perimetre_brachial_enfant,"&lt;115",age_enfant_muac,"&gt;=24")</f>
        <v>#VALUE!</v>
      </c>
      <c r="F251" s="148" t="e">
        <f>SUMIFS(MUAC_E_pondérations,perimetre_brachial_enfant,"&lt;115",age_enfant_muac,"&gt;=24")/SUMIFS(MUAC_E_pondérations,age_enfant_muac,"&gt;=24")</f>
        <v>#VALUE!</v>
      </c>
      <c r="G251" s="147" t="e">
        <f>COUNTIFS(perimetre_brachial_enfant,"&lt;115")</f>
        <v>#VALUE!</v>
      </c>
      <c r="H251" s="148" t="e">
        <f>SUMIFS(MUAC_E_pondérations,perimetre_brachial_enfant,"&lt;115")/SUMIFS(MUAC_E_pondérations,age_enfant_muac,"&gt;=0")</f>
        <v>#VALUE!</v>
      </c>
      <c r="I251" s="129"/>
    </row>
    <row r="252" spans="1:9" ht="14.5" customHeight="1" x14ac:dyDescent="0.3">
      <c r="B252" s="149" t="s">
        <v>163</v>
      </c>
      <c r="C252" s="152" t="e">
        <f>COUNTIFS(perimetre_brachial_enfant,"&gt;=115",age_enfant_muac,"&lt;24")-COUNTIFS(perimetre_brachial_enfant,"&gt;125",age_enfant_muac,"&lt;24")</f>
        <v>#VALUE!</v>
      </c>
      <c r="D252" s="151" t="e">
        <f>(SUMIFS(MUAC_E_pondérations,perimetre_brachial_enfant,"&gt;=115",age_enfant_muac,"&lt;24")-SUMIFS(MUAC_E_pondérations,perimetre_brachial_enfant,"&gt;=125",age_enfant_muac,"&lt;24"))/SUMIFS(MUAC_E_pondérations,age_enfant_muac,"&lt;24")</f>
        <v>#VALUE!</v>
      </c>
      <c r="E252" s="152" t="e">
        <f>COUNTIFS(perimetre_brachial_enfant,"&gt;=115",age_enfant_muac,"&gt;=24")-COUNTIFS(perimetre_brachial_enfant,"&gt;125",age_enfant_muac,"&gt;=24")</f>
        <v>#VALUE!</v>
      </c>
      <c r="F252" s="151" t="e">
        <f>(SUMIFS(MUAC_E_pondérations,perimetre_brachial_enfant,"&gt;=115",age_enfant_muac,"&gt;=24")-SUMIFS(MUAC_E_pondérations,perimetre_brachial_enfant,"&gt;=125",age_enfant_muac,"&gt;=24"))/SUMIFS(MUAC_E_pondérations,age_enfant_muac,"&gt;=24")</f>
        <v>#VALUE!</v>
      </c>
      <c r="G252" s="152" t="e">
        <f>COUNTIFS(perimetre_brachial_enfant,"&gt;=115")-COUNTIFS(perimetre_brachial_enfant,"&gt;125")</f>
        <v>#VALUE!</v>
      </c>
      <c r="H252" s="151" t="e">
        <f>(SUMIFS(MUAC_E_pondérations,perimetre_brachial_enfant,"&gt;=115")-SUMIFS(MUAC_E_pondérations,perimetre_brachial_enfant,"&gt;=125"))/SUMIFS(MUAC_E_pondérations,age_enfant_muac,"&gt;=0")</f>
        <v>#VALUE!</v>
      </c>
      <c r="I252" s="129"/>
    </row>
    <row r="253" spans="1:9" ht="14.5" customHeight="1" x14ac:dyDescent="0.3">
      <c r="B253" s="153" t="s">
        <v>165</v>
      </c>
      <c r="C253" s="154" t="e">
        <f>COUNTIFS(perimetre_brachial_enfant,"&gt;125",age_enfant_muac,"&lt;24")</f>
        <v>#VALUE!</v>
      </c>
      <c r="D253" s="155" t="e">
        <f>SUMIFS(MUAC_E_pondérations,perimetre_brachial_enfant,"&gt;=125",age_enfant_muac,"&lt;24")/SUMIFS(MUAC_E_pondérations,age_enfant_muac,"&lt;24")</f>
        <v>#VALUE!</v>
      </c>
      <c r="E253" s="154" t="e">
        <f>COUNTIFS(perimetre_brachial_enfant,"&gt;125",age_enfant_muac,"&gt;=24")</f>
        <v>#VALUE!</v>
      </c>
      <c r="F253" s="155" t="e">
        <f>SUMIFS(MUAC_E_pondérations,perimetre_brachial_enfant,"&gt;125",age_enfant_muac,"&gt;=24")/SUMIFS(MUAC_E_pondérations,age_enfant_muac,"&gt;=24")</f>
        <v>#VALUE!</v>
      </c>
      <c r="G253" s="154" t="e">
        <f>COUNTIFS(perimetre_brachial_enfant,"&gt;125")</f>
        <v>#VALUE!</v>
      </c>
      <c r="H253" s="155" t="e">
        <f>SUMIFS(MUAC_E_pondérations,perimetre_brachial_enfant,"&gt;=125")/SUMIFS(MUAC_E_pondérations,age_enfant_muac,"&gt;=0")</f>
        <v>#VALUE!</v>
      </c>
      <c r="I253" s="129"/>
    </row>
    <row r="254" spans="1:9" ht="14.5" customHeight="1" thickBot="1" x14ac:dyDescent="0.35">
      <c r="B254" s="156" t="s">
        <v>167</v>
      </c>
      <c r="C254" s="157" t="e">
        <f t="shared" ref="C254:H254" si="5">SUM(C251:C252)</f>
        <v>#VALUE!</v>
      </c>
      <c r="D254" s="158" t="e">
        <f t="shared" si="5"/>
        <v>#VALUE!</v>
      </c>
      <c r="E254" s="159" t="e">
        <f t="shared" si="5"/>
        <v>#VALUE!</v>
      </c>
      <c r="F254" s="158" t="e">
        <f t="shared" si="5"/>
        <v>#VALUE!</v>
      </c>
      <c r="G254" s="157" t="e">
        <f t="shared" si="5"/>
        <v>#VALUE!</v>
      </c>
      <c r="H254" s="158" t="e">
        <f t="shared" si="5"/>
        <v>#VALUE!</v>
      </c>
      <c r="I254" s="129"/>
    </row>
    <row r="255" spans="1:9" ht="14.5" customHeight="1" x14ac:dyDescent="0.3">
      <c r="B255" s="160"/>
      <c r="C255" s="161"/>
      <c r="D255" s="160"/>
      <c r="E255" s="162"/>
      <c r="F255" s="160"/>
      <c r="G255" s="162"/>
      <c r="H255" s="160"/>
      <c r="I255" s="129"/>
    </row>
    <row r="256" spans="1:9" ht="14.5" customHeight="1" thickBot="1" x14ac:dyDescent="0.35">
      <c r="A256" s="381" t="s">
        <v>176</v>
      </c>
      <c r="B256" s="160"/>
      <c r="C256" s="161"/>
      <c r="D256" s="160"/>
      <c r="E256" s="162"/>
      <c r="F256" s="160"/>
      <c r="G256" s="162"/>
      <c r="H256" s="160"/>
      <c r="I256" s="129"/>
    </row>
    <row r="257" spans="1:9" ht="14.5" customHeight="1" x14ac:dyDescent="0.3">
      <c r="A257" s="381"/>
      <c r="B257" s="163"/>
      <c r="C257" s="164" t="s">
        <v>172</v>
      </c>
      <c r="D257" s="164" t="s">
        <v>173</v>
      </c>
      <c r="G257" s="162"/>
      <c r="H257" s="160"/>
      <c r="I257" s="129"/>
    </row>
    <row r="258" spans="1:9" ht="14.5" customHeight="1" x14ac:dyDescent="0.3">
      <c r="B258" s="146" t="s">
        <v>177</v>
      </c>
      <c r="C258" s="165" t="e">
        <f>COUNTIFS(perimetre_brachial_femme,"&lt;185")</f>
        <v>#VALUE!</v>
      </c>
      <c r="D258" s="166" t="e">
        <f>SUMIFS(MUAC_F_ponderations,perimetre_brachial_femme,"&lt;185")/SUM(MUAC_F_ponderations)</f>
        <v>#VALUE!</v>
      </c>
      <c r="G258" s="162"/>
      <c r="H258" s="160"/>
      <c r="I258" s="129"/>
    </row>
    <row r="259" spans="1:9" ht="14.5" customHeight="1" x14ac:dyDescent="0.3">
      <c r="B259" s="149" t="s">
        <v>178</v>
      </c>
      <c r="C259" s="167" t="e">
        <f>COUNTIF(perimetre_brachial_femme,"&gt;=185")-COUNTIF(perimetre_brachial_femme,"&gt;230")</f>
        <v>#VALUE!</v>
      </c>
      <c r="D259" s="168" t="e">
        <f>(SUMIFS(MUAC_F_ponderations,perimetre_brachial_femme,"&gt;=185")-SUMIFS(MUAC_F_ponderations,perimetre_brachial_femme,"&gt;230"))/SUM(MUAC_F_ponderations)</f>
        <v>#VALUE!</v>
      </c>
      <c r="G259" s="162"/>
      <c r="H259" s="160"/>
      <c r="I259" s="129"/>
    </row>
    <row r="260" spans="1:9" ht="14.5" customHeight="1" x14ac:dyDescent="0.3">
      <c r="B260" s="153" t="s">
        <v>179</v>
      </c>
      <c r="C260" s="169" t="e">
        <f>COUNTIF(perimetre_brachial_femme,"&gt;230")</f>
        <v>#VALUE!</v>
      </c>
      <c r="D260" s="170" t="e">
        <f>SUMIFS(MUAC_F_ponderations,perimetre_brachial_femme,"&gt;230")/SUM(MUAC_F_ponderations)</f>
        <v>#VALUE!</v>
      </c>
      <c r="G260" s="162"/>
      <c r="H260" s="160"/>
      <c r="I260" s="129"/>
    </row>
    <row r="261" spans="1:9" ht="14.5" customHeight="1" thickBot="1" x14ac:dyDescent="0.35">
      <c r="B261" s="171" t="s">
        <v>167</v>
      </c>
      <c r="C261" s="172" t="e">
        <f>SUM(C258:C259)</f>
        <v>#VALUE!</v>
      </c>
      <c r="D261" s="173" t="e">
        <f>SUM(D258:D259)</f>
        <v>#VALUE!</v>
      </c>
      <c r="G261" s="129"/>
      <c r="H261" s="129"/>
      <c r="I261" s="129"/>
    </row>
    <row r="262" spans="1:9" ht="14.5" customHeight="1" x14ac:dyDescent="0.3">
      <c r="C262" s="174"/>
      <c r="D262" s="161"/>
      <c r="E262" s="160"/>
      <c r="G262" s="129"/>
      <c r="H262" s="129"/>
      <c r="I262" s="129"/>
    </row>
    <row r="263" spans="1:9" ht="14.5" customHeight="1" thickBot="1" x14ac:dyDescent="0.35">
      <c r="C263" s="174"/>
      <c r="D263" s="161"/>
      <c r="E263" s="160"/>
      <c r="G263" s="129"/>
      <c r="H263" s="129"/>
      <c r="I263" s="129"/>
    </row>
    <row r="264" spans="1:9" s="91" customFormat="1" ht="13.5" customHeight="1" thickBot="1" x14ac:dyDescent="0.4">
      <c r="A264" s="383" t="s">
        <v>180</v>
      </c>
      <c r="B264" s="383"/>
      <c r="C264" s="383"/>
      <c r="D264" s="383"/>
      <c r="E264" s="160"/>
      <c r="G264" s="175"/>
      <c r="H264" s="175"/>
      <c r="I264" s="175"/>
    </row>
    <row r="265" spans="1:9" s="91" customFormat="1" ht="16.5" customHeight="1" thickBot="1" x14ac:dyDescent="0.35">
      <c r="A265" s="1"/>
      <c r="B265" s="1"/>
      <c r="C265" s="176"/>
      <c r="D265" s="161"/>
      <c r="E265" s="160"/>
      <c r="G265" s="175"/>
      <c r="H265" s="175"/>
      <c r="I265" s="175"/>
    </row>
    <row r="266" spans="1:9" ht="14.5" customHeight="1" thickBot="1" x14ac:dyDescent="0.35">
      <c r="B266" s="80"/>
      <c r="C266" s="177" t="s">
        <v>169</v>
      </c>
      <c r="D266" s="178" t="s">
        <v>170</v>
      </c>
      <c r="E266" s="143" t="s">
        <v>33</v>
      </c>
    </row>
    <row r="267" spans="1:9" ht="14.5" customHeight="1" x14ac:dyDescent="0.3">
      <c r="A267" s="381" t="s">
        <v>171</v>
      </c>
      <c r="B267" s="80"/>
      <c r="C267" s="164" t="s">
        <v>172</v>
      </c>
      <c r="D267" s="179" t="s">
        <v>172</v>
      </c>
      <c r="E267" s="164" t="s">
        <v>172</v>
      </c>
    </row>
    <row r="268" spans="1:9" ht="14.5" customHeight="1" x14ac:dyDescent="0.3">
      <c r="A268" s="381"/>
      <c r="B268" s="146" t="s">
        <v>161</v>
      </c>
      <c r="C268" s="165">
        <f>IFERROR(AVERAGE(IC_mas_garcon_moins2ans),0)</f>
        <v>0</v>
      </c>
      <c r="D268" s="180">
        <f>IFERROR(AVERAGE(IC_mas_garcon_plus2ans),0)</f>
        <v>0</v>
      </c>
      <c r="E268" s="165">
        <f>A268+C268</f>
        <v>0</v>
      </c>
    </row>
    <row r="269" spans="1:9" ht="14.5" customHeight="1" x14ac:dyDescent="0.3">
      <c r="A269" s="81"/>
      <c r="B269" s="149" t="s">
        <v>163</v>
      </c>
      <c r="C269" s="167">
        <f>IFERROR(AVERAGE(IC_mam_garcon_moins2ans),0)</f>
        <v>0</v>
      </c>
      <c r="D269" s="181">
        <f>IFERROR(AVERAGE(IC_mam_garcon_plus2ans),0)</f>
        <v>0</v>
      </c>
      <c r="E269" s="167">
        <f>SUM(A269+C269)</f>
        <v>0</v>
      </c>
    </row>
    <row r="270" spans="1:9" ht="14.5" customHeight="1" thickBot="1" x14ac:dyDescent="0.35">
      <c r="A270" s="81"/>
      <c r="B270" s="156" t="s">
        <v>167</v>
      </c>
      <c r="C270" s="172">
        <f>SUM(C268+C269)</f>
        <v>0</v>
      </c>
      <c r="D270" s="182">
        <f>SUM(D268+D269)</f>
        <v>0</v>
      </c>
      <c r="E270" s="172">
        <f>SUM(E268+E269)</f>
        <v>0</v>
      </c>
    </row>
    <row r="271" spans="1:9" ht="14.5" customHeight="1" thickBot="1" x14ac:dyDescent="0.35">
      <c r="B271" s="141"/>
      <c r="G271" s="129"/>
      <c r="H271" s="129"/>
      <c r="I271" s="129"/>
    </row>
    <row r="272" spans="1:9" ht="14.5" customHeight="1" thickBot="1" x14ac:dyDescent="0.35">
      <c r="A272" s="381" t="s">
        <v>174</v>
      </c>
      <c r="B272" s="80"/>
      <c r="C272" s="164" t="s">
        <v>172</v>
      </c>
      <c r="D272" s="164" t="s">
        <v>172</v>
      </c>
      <c r="E272" s="164" t="s">
        <v>172</v>
      </c>
      <c r="F272" s="129"/>
    </row>
    <row r="273" spans="1:9" ht="14.5" customHeight="1" x14ac:dyDescent="0.3">
      <c r="A273" s="381"/>
      <c r="B273" s="146" t="s">
        <v>161</v>
      </c>
      <c r="C273" s="183">
        <f>IFERROR(AVERAGE(IC_mas_fille_moins2ans),0)</f>
        <v>0</v>
      </c>
      <c r="D273" s="183">
        <f>IFERROR(AVERAGE(IC_mas_fille_plus2ans),0)</f>
        <v>0</v>
      </c>
      <c r="E273" s="183">
        <f>SUM(A273+C273)</f>
        <v>0</v>
      </c>
      <c r="F273" s="129"/>
    </row>
    <row r="274" spans="1:9" ht="14.5" customHeight="1" x14ac:dyDescent="0.3">
      <c r="A274" s="351"/>
      <c r="B274" s="149" t="s">
        <v>163</v>
      </c>
      <c r="C274" s="167">
        <f>IFERROR(AVERAGE(IC_mam_fille_moins2ans),0)</f>
        <v>0</v>
      </c>
      <c r="D274" s="167">
        <f>IFERROR(AVERAGE(IC_mam_fille_plus2ans),0)</f>
        <v>0</v>
      </c>
      <c r="E274" s="167">
        <f>SUM(A274+C274)</f>
        <v>0</v>
      </c>
      <c r="F274" s="129"/>
    </row>
    <row r="275" spans="1:9" ht="14.5" customHeight="1" thickBot="1" x14ac:dyDescent="0.35">
      <c r="A275" s="351"/>
      <c r="B275" s="156" t="s">
        <v>167</v>
      </c>
      <c r="C275" s="172">
        <f>SUM(C273+C274)</f>
        <v>0</v>
      </c>
      <c r="D275" s="172">
        <f>SUM(D273+D274)</f>
        <v>0</v>
      </c>
      <c r="E275" s="172">
        <f>SUM(E273+E274)</f>
        <v>0</v>
      </c>
      <c r="F275" s="129"/>
    </row>
    <row r="276" spans="1:9" ht="14.5" customHeight="1" thickBot="1" x14ac:dyDescent="0.35">
      <c r="B276" s="141"/>
      <c r="G276" s="129"/>
      <c r="H276" s="129"/>
      <c r="I276" s="129"/>
    </row>
    <row r="277" spans="1:9" ht="14.5" customHeight="1" x14ac:dyDescent="0.3">
      <c r="A277" s="381" t="s">
        <v>175</v>
      </c>
      <c r="B277" s="80"/>
      <c r="C277" s="144" t="s">
        <v>172</v>
      </c>
      <c r="D277" s="144" t="s">
        <v>172</v>
      </c>
      <c r="E277" s="164" t="s">
        <v>172</v>
      </c>
      <c r="F277" s="129"/>
    </row>
    <row r="278" spans="1:9" ht="14.5" customHeight="1" x14ac:dyDescent="0.3">
      <c r="A278" s="381"/>
      <c r="B278" s="146" t="s">
        <v>161</v>
      </c>
      <c r="C278" s="147">
        <f t="shared" ref="C278:E279" si="6">SUM(C268+C273)</f>
        <v>0</v>
      </c>
      <c r="D278" s="147">
        <f t="shared" si="6"/>
        <v>0</v>
      </c>
      <c r="E278" s="165">
        <f t="shared" si="6"/>
        <v>0</v>
      </c>
      <c r="F278" s="129"/>
    </row>
    <row r="279" spans="1:9" ht="14.5" customHeight="1" x14ac:dyDescent="0.3">
      <c r="B279" s="149" t="s">
        <v>163</v>
      </c>
      <c r="C279" s="152">
        <f t="shared" si="6"/>
        <v>0</v>
      </c>
      <c r="D279" s="152">
        <f t="shared" si="6"/>
        <v>0</v>
      </c>
      <c r="E279" s="167">
        <f t="shared" si="6"/>
        <v>0</v>
      </c>
      <c r="F279" s="129"/>
    </row>
    <row r="280" spans="1:9" ht="14.5" customHeight="1" thickBot="1" x14ac:dyDescent="0.35">
      <c r="B280" s="156" t="s">
        <v>167</v>
      </c>
      <c r="C280" s="157">
        <f>SUM(C278:C279)</f>
        <v>0</v>
      </c>
      <c r="D280" s="157">
        <f>SUM(D278:D279)</f>
        <v>0</v>
      </c>
      <c r="E280" s="172">
        <f>SUM(E278:E279)</f>
        <v>0</v>
      </c>
      <c r="F280" s="129"/>
    </row>
    <row r="281" spans="1:9" ht="14.5" customHeight="1" x14ac:dyDescent="0.3">
      <c r="C281" s="174"/>
      <c r="D281" s="161"/>
      <c r="E281" s="160"/>
      <c r="G281" s="129"/>
      <c r="H281" s="129"/>
      <c r="I281" s="129"/>
    </row>
    <row r="282" spans="1:9" ht="14.5" customHeight="1" thickBot="1" x14ac:dyDescent="0.35">
      <c r="A282" s="381" t="s">
        <v>176</v>
      </c>
      <c r="C282" s="174"/>
      <c r="D282" s="161"/>
      <c r="E282" s="160"/>
      <c r="G282" s="129"/>
      <c r="H282" s="129"/>
      <c r="I282" s="129"/>
    </row>
    <row r="283" spans="1:9" ht="14.5" customHeight="1" x14ac:dyDescent="0.3">
      <c r="A283" s="381"/>
      <c r="B283" s="163"/>
      <c r="C283" s="164" t="s">
        <v>172</v>
      </c>
      <c r="F283" s="129"/>
      <c r="G283" s="129"/>
      <c r="H283" s="129"/>
    </row>
    <row r="284" spans="1:9" ht="14.5" customHeight="1" x14ac:dyDescent="0.3">
      <c r="B284" s="184" t="s">
        <v>177</v>
      </c>
      <c r="C284" s="185">
        <f>IFERROR(AVERAGE(IC_mas_femmeenc),0)</f>
        <v>0</v>
      </c>
      <c r="F284" s="129"/>
      <c r="G284" s="129"/>
      <c r="H284" s="129"/>
    </row>
    <row r="285" spans="1:9" ht="14.5" customHeight="1" x14ac:dyDescent="0.3">
      <c r="B285" s="149" t="s">
        <v>178</v>
      </c>
      <c r="C285" s="167">
        <f>IFERROR(AVERAGE(IC_mam_femmeenc),0)</f>
        <v>0</v>
      </c>
      <c r="F285" s="129"/>
      <c r="G285" s="129"/>
      <c r="H285" s="129"/>
    </row>
    <row r="286" spans="1:9" ht="14.5" customHeight="1" thickBot="1" x14ac:dyDescent="0.35">
      <c r="B286" s="156" t="s">
        <v>167</v>
      </c>
      <c r="C286" s="172">
        <f>SUM(C284+C285)</f>
        <v>0</v>
      </c>
      <c r="F286" s="129"/>
      <c r="G286" s="129"/>
      <c r="H286" s="129"/>
    </row>
    <row r="287" spans="1:9" ht="14.5" customHeight="1" x14ac:dyDescent="0.3">
      <c r="C287" s="174"/>
      <c r="D287" s="161"/>
      <c r="E287" s="160"/>
      <c r="G287" s="129"/>
      <c r="H287" s="129"/>
      <c r="I287" s="129"/>
    </row>
    <row r="288" spans="1:9" ht="14.5" customHeight="1" x14ac:dyDescent="0.4">
      <c r="A288" s="382" t="s">
        <v>181</v>
      </c>
      <c r="B288" s="382"/>
      <c r="C288" s="382"/>
      <c r="D288" s="382"/>
      <c r="E288" s="382"/>
      <c r="F288" s="382"/>
      <c r="G288" s="382"/>
      <c r="H288" s="382"/>
      <c r="I288" s="382"/>
    </row>
    <row r="289" spans="1:10" ht="14.5" customHeight="1" x14ac:dyDescent="0.3">
      <c r="A289" s="345" t="str">
        <f>[1]Nutrition!M6</f>
        <v xml:space="preserve">Sur 196 enfants de 6 à 59 moins dépistés dans les 3 aires de santé par la prise du périmètre branchial (PB), 12 souffrent de la malnutrition aigüe sévère (MAS) soit 6% ; et 35 souffrent de la malnutrition modérée (MAM) soit 15%. Le taux global de la malnutrition est de 21%. Ce taux élevé de la malnutrition est dû à l’accès difficile aux vivres en qualité et quantité suffisante. 
Sur les 109 femmes enceintes et allaitantes dépistées, 20 souffrent de la malnutrition aigüe modérée soit 18%.
Les organisations nationales GRAINE et BUCOP interviennent dans les aires de santé de Rwindi et JTN en nutrition respectivement pour la prise en charge des cas de MAS et MAM. Aucun acteur n’est positionné dans l’aire de santé de Nyarubande. </v>
      </c>
      <c r="B289" s="345"/>
      <c r="C289" s="345"/>
      <c r="D289" s="345"/>
      <c r="E289" s="345"/>
      <c r="F289" s="345"/>
      <c r="G289" s="345"/>
      <c r="H289" s="345"/>
      <c r="I289" s="345"/>
      <c r="J289" s="4"/>
    </row>
    <row r="290" spans="1:10" ht="14.5" customHeight="1" x14ac:dyDescent="0.3">
      <c r="A290" s="345"/>
      <c r="B290" s="345"/>
      <c r="C290" s="345"/>
      <c r="D290" s="345"/>
      <c r="E290" s="345"/>
      <c r="F290" s="345"/>
      <c r="G290" s="345"/>
      <c r="H290" s="345"/>
      <c r="I290" s="345"/>
      <c r="J290" s="4"/>
    </row>
    <row r="291" spans="1:10" ht="14.5" customHeight="1" x14ac:dyDescent="0.3">
      <c r="A291" s="345"/>
      <c r="B291" s="345"/>
      <c r="C291" s="345"/>
      <c r="D291" s="345"/>
      <c r="E291" s="345"/>
      <c r="F291" s="345"/>
      <c r="G291" s="345"/>
      <c r="H291" s="345"/>
      <c r="I291" s="345"/>
      <c r="J291" s="4"/>
    </row>
    <row r="292" spans="1:10" ht="14.5" customHeight="1" x14ac:dyDescent="0.3">
      <c r="A292" s="345"/>
      <c r="B292" s="345"/>
      <c r="C292" s="345"/>
      <c r="D292" s="345"/>
      <c r="E292" s="345"/>
      <c r="F292" s="345"/>
      <c r="G292" s="345"/>
      <c r="H292" s="345"/>
      <c r="I292" s="345"/>
      <c r="J292" s="4"/>
    </row>
    <row r="293" spans="1:10" ht="14.5" customHeight="1" x14ac:dyDescent="0.3">
      <c r="A293" s="345"/>
      <c r="B293" s="345"/>
      <c r="C293" s="345"/>
      <c r="D293" s="345"/>
      <c r="E293" s="345"/>
      <c r="F293" s="345"/>
      <c r="G293" s="345"/>
      <c r="H293" s="345"/>
      <c r="I293" s="345"/>
      <c r="J293" s="4"/>
    </row>
    <row r="294" spans="1:10" ht="14.5" customHeight="1" x14ac:dyDescent="0.3">
      <c r="A294" s="345"/>
      <c r="B294" s="345"/>
      <c r="C294" s="345"/>
      <c r="D294" s="345"/>
      <c r="E294" s="345"/>
      <c r="F294" s="345"/>
      <c r="G294" s="345"/>
      <c r="H294" s="345"/>
      <c r="I294" s="345"/>
      <c r="J294" s="4"/>
    </row>
    <row r="295" spans="1:10" ht="14.5" customHeight="1" x14ac:dyDescent="0.3">
      <c r="A295" s="345"/>
      <c r="B295" s="345"/>
      <c r="C295" s="345"/>
      <c r="D295" s="345"/>
      <c r="E295" s="345"/>
      <c r="F295" s="345"/>
      <c r="G295" s="345"/>
      <c r="H295" s="345"/>
      <c r="I295" s="345"/>
      <c r="J295" s="4"/>
    </row>
    <row r="296" spans="1:10" ht="18" x14ac:dyDescent="0.4">
      <c r="A296" s="379" t="s">
        <v>55</v>
      </c>
      <c r="B296" s="379"/>
      <c r="C296" s="379"/>
      <c r="D296" s="379"/>
      <c r="E296" s="379"/>
      <c r="F296" s="379"/>
      <c r="G296" s="379"/>
      <c r="H296" s="379"/>
      <c r="I296" s="379"/>
    </row>
    <row r="297" spans="1:10" x14ac:dyDescent="0.3">
      <c r="F297" s="47" t="s">
        <v>4</v>
      </c>
      <c r="G297" s="47" t="s">
        <v>5</v>
      </c>
      <c r="H297" s="47" t="s">
        <v>53</v>
      </c>
    </row>
    <row r="298" spans="1:10" ht="16.5" customHeight="1" x14ac:dyDescent="0.3">
      <c r="F298" s="45" t="s">
        <v>35</v>
      </c>
      <c r="G298" s="349" t="s">
        <v>182</v>
      </c>
      <c r="H298" s="47"/>
    </row>
    <row r="299" spans="1:10" x14ac:dyDescent="0.3">
      <c r="F299" s="45"/>
      <c r="G299" s="349"/>
      <c r="H299" s="47"/>
    </row>
    <row r="300" spans="1:10" x14ac:dyDescent="0.3">
      <c r="A300" s="350" t="s">
        <v>183</v>
      </c>
      <c r="B300" s="350"/>
      <c r="C300" s="350"/>
      <c r="D300" s="350"/>
      <c r="F300" s="45"/>
      <c r="G300" s="187" t="e">
        <f>SUM(pondérations_secal_ic)</f>
        <v>#REF!</v>
      </c>
      <c r="H300" s="47"/>
    </row>
    <row r="301" spans="1:10" x14ac:dyDescent="0.3">
      <c r="F301" s="45"/>
      <c r="G301" s="188"/>
      <c r="H301" s="47"/>
    </row>
    <row r="302" spans="1:10" ht="17" x14ac:dyDescent="0.3">
      <c r="A302" s="3" t="s">
        <v>184</v>
      </c>
      <c r="F302" s="46"/>
      <c r="G302" s="188"/>
      <c r="H302" s="10"/>
    </row>
    <row r="303" spans="1:10" x14ac:dyDescent="0.3">
      <c r="A303" s="189" t="s">
        <v>185</v>
      </c>
      <c r="F303" s="78">
        <f>[1]Sécurité_alimentaire!E8</f>
        <v>0.79577464788732399</v>
      </c>
      <c r="G303" s="10">
        <f>[1]Sécurité_alimentaire!G8</f>
        <v>10</v>
      </c>
      <c r="H303" s="10"/>
    </row>
    <row r="304" spans="1:10" x14ac:dyDescent="0.3">
      <c r="A304" s="189" t="s">
        <v>186</v>
      </c>
      <c r="F304" s="78">
        <f>[1]Sécurité_alimentaire!E9</f>
        <v>0.15140845070422534</v>
      </c>
      <c r="G304" s="10">
        <f>[1]Sécurité_alimentaire!G9</f>
        <v>11</v>
      </c>
      <c r="H304" s="10"/>
    </row>
    <row r="305" spans="1:8" x14ac:dyDescent="0.3">
      <c r="A305" s="189" t="s">
        <v>187</v>
      </c>
      <c r="F305" s="78">
        <f>[1]Sécurité_alimentaire!E10</f>
        <v>2.8169014084507043E-2</v>
      </c>
      <c r="G305" s="10">
        <f>[1]Sécurité_alimentaire!G10</f>
        <v>2</v>
      </c>
      <c r="H305" s="10"/>
    </row>
    <row r="306" spans="1:8" x14ac:dyDescent="0.3">
      <c r="A306" s="189" t="s">
        <v>188</v>
      </c>
      <c r="F306" s="78">
        <f>[1]Sécurité_alimentaire!E11</f>
        <v>0</v>
      </c>
      <c r="G306" s="10">
        <f>[1]Sécurité_alimentaire!G11</f>
        <v>1</v>
      </c>
      <c r="H306" s="10"/>
    </row>
    <row r="307" spans="1:8" x14ac:dyDescent="0.3">
      <c r="A307" s="189" t="s">
        <v>189</v>
      </c>
      <c r="F307" s="78">
        <f>[1]Sécurité_alimentaire!E12</f>
        <v>0</v>
      </c>
      <c r="G307" s="10">
        <f>[1]Sécurité_alimentaire!G12</f>
        <v>1</v>
      </c>
      <c r="H307" s="10"/>
    </row>
    <row r="308" spans="1:8" x14ac:dyDescent="0.3">
      <c r="A308" s="189" t="s">
        <v>190</v>
      </c>
      <c r="F308" s="78">
        <f>[1]Sécurité_alimentaire!E13</f>
        <v>0</v>
      </c>
      <c r="G308" s="10">
        <f>[1]Sécurité_alimentaire!G13</f>
        <v>2</v>
      </c>
      <c r="H308" s="10"/>
    </row>
    <row r="309" spans="1:8" x14ac:dyDescent="0.3">
      <c r="A309" s="189" t="s">
        <v>191</v>
      </c>
      <c r="F309" s="78">
        <f>[1]Sécurité_alimentaire!E14</f>
        <v>0</v>
      </c>
      <c r="G309" s="10">
        <f>[1]Sécurité_alimentaire!G14</f>
        <v>0</v>
      </c>
      <c r="H309" s="10"/>
    </row>
    <row r="310" spans="1:8" x14ac:dyDescent="0.3">
      <c r="A310" s="189" t="s">
        <v>192</v>
      </c>
      <c r="F310" s="78">
        <f>[1]Sécurité_alimentaire!E15</f>
        <v>0</v>
      </c>
      <c r="G310" s="10">
        <f>[1]Sécurité_alimentaire!G15</f>
        <v>0</v>
      </c>
      <c r="H310" s="10"/>
    </row>
    <row r="311" spans="1:8" x14ac:dyDescent="0.3">
      <c r="A311" s="189" t="s">
        <v>193</v>
      </c>
      <c r="F311" s="78">
        <f>[1]Sécurité_alimentaire!E16</f>
        <v>0</v>
      </c>
      <c r="G311" s="10">
        <f>[1]Sécurité_alimentaire!G16</f>
        <v>0</v>
      </c>
      <c r="H311" s="10"/>
    </row>
    <row r="312" spans="1:8" x14ac:dyDescent="0.3">
      <c r="A312" s="189" t="s">
        <v>194</v>
      </c>
      <c r="E312" s="16"/>
      <c r="F312" s="78">
        <f>[1]Sécurité_alimentaire!E17</f>
        <v>1.4084507042253521E-2</v>
      </c>
      <c r="G312" s="10">
        <f>[1]Sécurité_alimentaire!G17</f>
        <v>0</v>
      </c>
    </row>
    <row r="313" spans="1:8" x14ac:dyDescent="0.3">
      <c r="A313" s="189" t="s">
        <v>115</v>
      </c>
      <c r="E313" s="16"/>
      <c r="F313" s="78">
        <f>[1]Sécurité_alimentaire!E18</f>
        <v>0</v>
      </c>
      <c r="G313" s="10">
        <f>[1]Sécurité_alimentaire!G18</f>
        <v>0</v>
      </c>
    </row>
    <row r="314" spans="1:8" x14ac:dyDescent="0.3">
      <c r="A314" s="189" t="s">
        <v>49</v>
      </c>
      <c r="E314" s="16"/>
      <c r="F314" s="78">
        <f>[1]Sécurité_alimentaire!E19</f>
        <v>0</v>
      </c>
      <c r="G314" s="10">
        <f>[1]Sécurité_alimentaire!G19</f>
        <v>0</v>
      </c>
    </row>
    <row r="315" spans="1:8" x14ac:dyDescent="0.3">
      <c r="A315" s="189" t="s">
        <v>100</v>
      </c>
      <c r="E315" s="16"/>
      <c r="F315" s="78">
        <f>[1]Sécurité_alimentaire!E20</f>
        <v>0</v>
      </c>
      <c r="G315" s="10">
        <f>[1]Sécurité_alimentaire!G20</f>
        <v>0</v>
      </c>
    </row>
    <row r="316" spans="1:8" x14ac:dyDescent="0.3">
      <c r="E316" s="16"/>
      <c r="F316" s="46"/>
      <c r="G316" s="10"/>
    </row>
    <row r="317" spans="1:8" x14ac:dyDescent="0.3">
      <c r="A317" s="27" t="s">
        <v>195</v>
      </c>
      <c r="E317" s="16"/>
      <c r="F317" s="46"/>
      <c r="G317" s="10"/>
    </row>
    <row r="318" spans="1:8" x14ac:dyDescent="0.3">
      <c r="A318" s="16" t="s">
        <v>113</v>
      </c>
      <c r="F318" s="78">
        <f>[1]Sécurité_alimentaire!E24</f>
        <v>0.34154929577464788</v>
      </c>
      <c r="G318" s="10" t="s">
        <v>13</v>
      </c>
    </row>
    <row r="319" spans="1:8" x14ac:dyDescent="0.3">
      <c r="A319" s="16" t="s">
        <v>18</v>
      </c>
      <c r="F319" s="78">
        <f>[1]Sécurité_alimentaire!E25</f>
        <v>0.65845070422535212</v>
      </c>
      <c r="G319" s="190" t="s">
        <v>13</v>
      </c>
      <c r="H319" s="10"/>
    </row>
    <row r="320" spans="1:8" x14ac:dyDescent="0.3">
      <c r="A320" s="189" t="s">
        <v>100</v>
      </c>
      <c r="F320" s="78">
        <f>[1]Sécurité_alimentaire!E26</f>
        <v>0</v>
      </c>
      <c r="G320" s="190"/>
      <c r="H320" s="10"/>
    </row>
    <row r="321" spans="1:8" x14ac:dyDescent="0.3">
      <c r="A321" s="189" t="s">
        <v>101</v>
      </c>
      <c r="F321" s="78">
        <f>[1]Sécurité_alimentaire!E27</f>
        <v>0</v>
      </c>
      <c r="G321" s="190"/>
      <c r="H321" s="10"/>
    </row>
    <row r="322" spans="1:8" x14ac:dyDescent="0.3">
      <c r="G322" s="10"/>
      <c r="H322" s="10"/>
    </row>
    <row r="323" spans="1:8" x14ac:dyDescent="0.3">
      <c r="A323" s="3" t="s">
        <v>196</v>
      </c>
      <c r="F323" s="46"/>
      <c r="G323" s="10" t="str">
        <f>[1]Sécurité_alimentaire!I29</f>
        <v>Aucun(e)</v>
      </c>
      <c r="H323" s="10"/>
    </row>
    <row r="324" spans="1:8" ht="35.25" customHeight="1" x14ac:dyDescent="0.3">
      <c r="A324" s="359" t="s">
        <v>197</v>
      </c>
      <c r="B324" s="359"/>
      <c r="C324" s="359"/>
      <c r="D324" s="359"/>
      <c r="E324" s="359"/>
      <c r="F324" s="191"/>
      <c r="G324" s="10" t="str">
        <f>[1]Sécurité_alimentaire!I37</f>
        <v>Aucun(e)</v>
      </c>
    </row>
    <row r="325" spans="1:8" x14ac:dyDescent="0.3">
      <c r="A325" s="192"/>
      <c r="F325" s="191"/>
    </row>
    <row r="326" spans="1:8" ht="16.5" customHeight="1" x14ac:dyDescent="0.3">
      <c r="A326" s="370" t="s">
        <v>198</v>
      </c>
      <c r="B326" s="370"/>
      <c r="C326" s="370"/>
      <c r="D326" s="370"/>
      <c r="F326" s="78"/>
      <c r="G326" s="47"/>
      <c r="H326" s="10"/>
    </row>
    <row r="327" spans="1:8" x14ac:dyDescent="0.3">
      <c r="A327" s="1" t="s">
        <v>113</v>
      </c>
      <c r="B327" s="126"/>
      <c r="F327" s="78">
        <f>[1]Sécurité_alimentaire!E46</f>
        <v>0.30281690140845069</v>
      </c>
      <c r="G327" s="10" t="s">
        <v>13</v>
      </c>
      <c r="H327" s="10"/>
    </row>
    <row r="328" spans="1:8" ht="13.9" customHeight="1" x14ac:dyDescent="0.3">
      <c r="A328" s="16" t="s">
        <v>18</v>
      </c>
      <c r="F328" s="78">
        <f>[1]Sécurité_alimentaire!E47</f>
        <v>0.69366197183098588</v>
      </c>
      <c r="G328" s="10" t="s">
        <v>13</v>
      </c>
    </row>
    <row r="329" spans="1:8" x14ac:dyDescent="0.3">
      <c r="A329" s="16" t="s">
        <v>100</v>
      </c>
      <c r="F329" s="78">
        <f>[1]Sécurité_alimentaire!E48</f>
        <v>3.5211267605633804E-3</v>
      </c>
      <c r="G329" s="10" t="s">
        <v>13</v>
      </c>
    </row>
    <row r="330" spans="1:8" x14ac:dyDescent="0.3">
      <c r="A330" s="189" t="s">
        <v>101</v>
      </c>
      <c r="F330" s="78">
        <f>[1]Sécurité_alimentaire!E49</f>
        <v>0</v>
      </c>
      <c r="G330" s="10" t="s">
        <v>13</v>
      </c>
    </row>
    <row r="331" spans="1:8" x14ac:dyDescent="0.3">
      <c r="A331" s="16"/>
      <c r="F331" s="193"/>
      <c r="G331" s="190"/>
    </row>
    <row r="332" spans="1:8" x14ac:dyDescent="0.3">
      <c r="A332" s="3" t="s">
        <v>199</v>
      </c>
      <c r="C332" s="3"/>
      <c r="F332" s="46"/>
    </row>
    <row r="333" spans="1:8" x14ac:dyDescent="0.3">
      <c r="A333" s="380" t="s">
        <v>200</v>
      </c>
      <c r="B333" s="380"/>
      <c r="C333" s="380"/>
      <c r="D333" s="380"/>
      <c r="E333" s="380"/>
      <c r="F333" s="78">
        <f>[1]Sécurité_alimentaire!E52</f>
        <v>0.1065989847715736</v>
      </c>
      <c r="G333" s="10" t="s">
        <v>13</v>
      </c>
      <c r="H333" s="10"/>
    </row>
    <row r="334" spans="1:8" x14ac:dyDescent="0.3">
      <c r="A334" s="380" t="s">
        <v>201</v>
      </c>
      <c r="B334" s="380"/>
      <c r="C334" s="380"/>
      <c r="D334" s="380"/>
      <c r="E334" s="380"/>
      <c r="F334" s="78">
        <f>[1]Sécurité_alimentaire!E53</f>
        <v>0.22842639593908629</v>
      </c>
      <c r="G334" s="10" t="s">
        <v>13</v>
      </c>
      <c r="H334" s="10"/>
    </row>
    <row r="335" spans="1:8" x14ac:dyDescent="0.3">
      <c r="A335" s="380" t="s">
        <v>202</v>
      </c>
      <c r="B335" s="380"/>
      <c r="C335" s="380"/>
      <c r="D335" s="380"/>
      <c r="E335" s="380"/>
      <c r="F335" s="78">
        <f>[1]Sécurité_alimentaire!E54</f>
        <v>7.1065989847715741E-2</v>
      </c>
      <c r="G335" s="10" t="s">
        <v>13</v>
      </c>
      <c r="H335" s="10"/>
    </row>
    <row r="336" spans="1:8" x14ac:dyDescent="0.3">
      <c r="A336" s="380" t="s">
        <v>49</v>
      </c>
      <c r="B336" s="380"/>
      <c r="C336" s="380"/>
      <c r="D336" s="380"/>
      <c r="E336" s="380"/>
      <c r="F336" s="78">
        <f>[1]Sécurité_alimentaire!E56</f>
        <v>0.19796954314720813</v>
      </c>
      <c r="G336" s="10" t="s">
        <v>13</v>
      </c>
      <c r="H336" s="10"/>
    </row>
    <row r="337" spans="1:8" x14ac:dyDescent="0.3">
      <c r="A337" s="16"/>
      <c r="B337" s="16"/>
      <c r="C337" s="16"/>
      <c r="D337" s="16"/>
      <c r="E337" s="16"/>
      <c r="F337" s="46"/>
      <c r="G337" s="10"/>
      <c r="H337" s="10"/>
    </row>
    <row r="338" spans="1:8" x14ac:dyDescent="0.3">
      <c r="B338" s="16"/>
      <c r="C338" s="16"/>
      <c r="D338" s="16"/>
      <c r="E338" s="16"/>
      <c r="F338" s="46"/>
      <c r="G338" s="10"/>
      <c r="H338" s="10"/>
    </row>
    <row r="339" spans="1:8" x14ac:dyDescent="0.3">
      <c r="A339" s="194" t="s">
        <v>203</v>
      </c>
      <c r="B339" s="16"/>
      <c r="C339" s="16"/>
      <c r="D339" s="16"/>
      <c r="G339" s="10" t="str">
        <f>[1]Sécurité_alimentaire!I58</f>
        <v>Non</v>
      </c>
      <c r="H339" s="10"/>
    </row>
    <row r="340" spans="1:8" x14ac:dyDescent="0.3">
      <c r="F340" s="46"/>
      <c r="G340" s="10"/>
      <c r="H340" s="10"/>
    </row>
    <row r="341" spans="1:8" x14ac:dyDescent="0.3">
      <c r="B341" s="4"/>
      <c r="C341" s="4"/>
      <c r="F341" s="45"/>
      <c r="G341" s="351"/>
      <c r="H341" s="47"/>
    </row>
    <row r="342" spans="1:8" x14ac:dyDescent="0.3">
      <c r="A342" s="3" t="s">
        <v>204</v>
      </c>
      <c r="B342" s="4"/>
      <c r="C342" s="4"/>
      <c r="F342" s="45"/>
      <c r="G342" s="351"/>
      <c r="H342" s="47"/>
    </row>
    <row r="343" spans="1:8" x14ac:dyDescent="0.3">
      <c r="A343" s="1" t="s">
        <v>113</v>
      </c>
      <c r="B343" s="4"/>
      <c r="C343" s="4"/>
      <c r="F343" s="78" t="str">
        <f>[1]Sécurité_alimentaire!D67</f>
        <v>-</v>
      </c>
      <c r="G343" s="10">
        <f>[1]Sécurité_alimentaire!G67</f>
        <v>1</v>
      </c>
      <c r="H343" s="47"/>
    </row>
    <row r="344" spans="1:8" x14ac:dyDescent="0.3">
      <c r="A344" s="16" t="s">
        <v>18</v>
      </c>
      <c r="B344" s="4"/>
      <c r="C344" s="4"/>
      <c r="F344" s="78" t="str">
        <f>[1]Sécurité_alimentaire!D68</f>
        <v>-</v>
      </c>
      <c r="G344" s="10">
        <f>[1]Sécurité_alimentaire!G68</f>
        <v>10</v>
      </c>
      <c r="H344" s="47"/>
    </row>
    <row r="345" spans="1:8" x14ac:dyDescent="0.3">
      <c r="A345" s="16" t="s">
        <v>100</v>
      </c>
      <c r="B345" s="4"/>
      <c r="C345" s="4"/>
      <c r="F345" s="78" t="str">
        <f>[1]Sécurité_alimentaire!D69</f>
        <v>-</v>
      </c>
      <c r="G345" s="10">
        <f>[1]Sécurité_alimentaire!G69</f>
        <v>0</v>
      </c>
      <c r="H345" s="47"/>
    </row>
    <row r="346" spans="1:8" x14ac:dyDescent="0.3">
      <c r="A346" s="189" t="s">
        <v>101</v>
      </c>
      <c r="B346" s="4"/>
      <c r="C346" s="4"/>
      <c r="F346" s="78" t="str">
        <f>[1]Sécurité_alimentaire!D70</f>
        <v>-</v>
      </c>
      <c r="G346" s="10">
        <f>[1]Sécurité_alimentaire!G70</f>
        <v>0</v>
      </c>
      <c r="H346" s="10"/>
    </row>
    <row r="347" spans="1:8" x14ac:dyDescent="0.3">
      <c r="A347" s="189"/>
      <c r="B347" s="4"/>
      <c r="C347" s="4"/>
    </row>
    <row r="348" spans="1:8" x14ac:dyDescent="0.3">
      <c r="A348" s="189"/>
      <c r="B348" s="4"/>
      <c r="C348" s="4"/>
      <c r="F348" s="47"/>
      <c r="G348" s="47"/>
      <c r="H348" s="47"/>
    </row>
    <row r="349" spans="1:8" x14ac:dyDescent="0.3">
      <c r="A349" s="3" t="s">
        <v>205</v>
      </c>
      <c r="B349" s="4"/>
      <c r="C349" s="4"/>
      <c r="F349" s="78"/>
      <c r="G349" s="195"/>
      <c r="H349" s="10"/>
    </row>
    <row r="350" spans="1:8" x14ac:dyDescent="0.3">
      <c r="A350" s="189" t="s">
        <v>206</v>
      </c>
      <c r="B350" s="4"/>
      <c r="C350" s="4"/>
      <c r="F350" s="78" t="s">
        <v>13</v>
      </c>
      <c r="G350" s="10">
        <f>[1]Sécurité_alimentaire!G74</f>
        <v>1</v>
      </c>
      <c r="H350" s="10"/>
    </row>
    <row r="351" spans="1:8" x14ac:dyDescent="0.3">
      <c r="A351" s="189" t="s">
        <v>207</v>
      </c>
      <c r="B351" s="4"/>
      <c r="C351" s="4"/>
      <c r="F351" s="78" t="s">
        <v>13</v>
      </c>
      <c r="G351" s="10">
        <f>[1]Sécurité_alimentaire!G75</f>
        <v>5</v>
      </c>
      <c r="H351" s="10"/>
    </row>
    <row r="352" spans="1:8" x14ac:dyDescent="0.3">
      <c r="A352" s="189" t="s">
        <v>208</v>
      </c>
      <c r="B352" s="18"/>
      <c r="C352" s="18"/>
      <c r="D352" s="189"/>
      <c r="F352" s="78" t="s">
        <v>13</v>
      </c>
      <c r="G352" s="10">
        <f>[1]Sécurité_alimentaire!G76</f>
        <v>4</v>
      </c>
      <c r="H352" s="10"/>
    </row>
    <row r="353" spans="1:8" x14ac:dyDescent="0.3">
      <c r="A353" s="189" t="s">
        <v>209</v>
      </c>
      <c r="B353" s="126"/>
      <c r="C353" s="126"/>
      <c r="D353" s="126"/>
      <c r="E353" s="126"/>
      <c r="F353" s="78" t="s">
        <v>13</v>
      </c>
      <c r="G353" s="10">
        <f>[1]Sécurité_alimentaire!G77</f>
        <v>1</v>
      </c>
      <c r="H353" s="10"/>
    </row>
    <row r="354" spans="1:8" x14ac:dyDescent="0.3">
      <c r="A354" s="189" t="s">
        <v>100</v>
      </c>
      <c r="B354" s="129"/>
      <c r="C354" s="129"/>
      <c r="D354" s="129"/>
      <c r="E354" s="129"/>
      <c r="F354" s="78" t="s">
        <v>13</v>
      </c>
      <c r="G354" s="10">
        <f>[1]Sécurité_alimentaire!G78</f>
        <v>0</v>
      </c>
      <c r="H354" s="10"/>
    </row>
    <row r="355" spans="1:8" x14ac:dyDescent="0.3">
      <c r="A355" s="189"/>
      <c r="B355" s="129"/>
      <c r="C355" s="129"/>
      <c r="D355" s="129"/>
      <c r="E355" s="129"/>
      <c r="F355" s="78"/>
      <c r="G355" s="10"/>
      <c r="H355" s="10"/>
    </row>
    <row r="356" spans="1:8" x14ac:dyDescent="0.3">
      <c r="A356" s="189"/>
      <c r="B356" s="129"/>
      <c r="C356" s="129"/>
      <c r="D356" s="129"/>
      <c r="E356" s="129"/>
      <c r="F356" s="47" t="s">
        <v>4</v>
      </c>
      <c r="G356" s="47" t="s">
        <v>5</v>
      </c>
      <c r="H356" s="47" t="s">
        <v>53</v>
      </c>
    </row>
    <row r="357" spans="1:8" ht="16.5" customHeight="1" x14ac:dyDescent="0.3">
      <c r="A357" s="189"/>
      <c r="B357" s="129"/>
      <c r="C357" s="129"/>
      <c r="D357" s="129"/>
      <c r="E357" s="129"/>
      <c r="F357" s="45" t="s">
        <v>35</v>
      </c>
      <c r="G357" s="349" t="s">
        <v>182</v>
      </c>
      <c r="H357" s="47"/>
    </row>
    <row r="358" spans="1:8" x14ac:dyDescent="0.3">
      <c r="A358" s="189"/>
      <c r="B358" s="129"/>
      <c r="C358" s="129"/>
      <c r="D358" s="129"/>
      <c r="E358" s="129"/>
      <c r="F358" s="45"/>
      <c r="G358" s="349"/>
      <c r="H358" s="47"/>
    </row>
    <row r="359" spans="1:8" x14ac:dyDescent="0.3">
      <c r="A359" s="350" t="s">
        <v>183</v>
      </c>
      <c r="B359" s="350"/>
      <c r="C359" s="350"/>
      <c r="D359" s="350"/>
      <c r="F359" s="45"/>
      <c r="G359" s="187" t="e">
        <f>SUM(pondérations_secal_ic)</f>
        <v>#REF!</v>
      </c>
      <c r="H359" s="47"/>
    </row>
    <row r="360" spans="1:8" x14ac:dyDescent="0.3">
      <c r="A360" s="196"/>
      <c r="B360" s="129"/>
      <c r="C360" s="129"/>
      <c r="D360" s="129"/>
      <c r="E360" s="129"/>
      <c r="F360" s="45"/>
      <c r="G360" s="188"/>
      <c r="H360" s="47"/>
    </row>
    <row r="361" spans="1:8" ht="17" x14ac:dyDescent="0.3">
      <c r="A361" s="3" t="s">
        <v>210</v>
      </c>
      <c r="B361" s="4"/>
      <c r="C361" s="4"/>
      <c r="F361" s="78"/>
      <c r="G361" s="188"/>
      <c r="H361" s="10"/>
    </row>
    <row r="362" spans="1:8" ht="15" customHeight="1" x14ac:dyDescent="0.3">
      <c r="A362" s="189" t="s">
        <v>211</v>
      </c>
      <c r="B362" s="4"/>
      <c r="C362" s="4"/>
      <c r="F362" s="78">
        <f>[1]Sécurité_alimentaire!E81</f>
        <v>0.28873239436619719</v>
      </c>
      <c r="G362" s="10" t="s">
        <v>212</v>
      </c>
      <c r="H362" s="10"/>
    </row>
    <row r="363" spans="1:8" ht="15" customHeight="1" x14ac:dyDescent="0.3">
      <c r="A363" s="189" t="s">
        <v>213</v>
      </c>
      <c r="B363" s="4"/>
      <c r="C363" s="4"/>
      <c r="F363" s="78">
        <f>[1]Sécurité_alimentaire!E82</f>
        <v>0</v>
      </c>
      <c r="G363" s="10" t="s">
        <v>212</v>
      </c>
      <c r="H363" s="10"/>
    </row>
    <row r="364" spans="1:8" ht="15" customHeight="1" x14ac:dyDescent="0.3">
      <c r="A364" s="189" t="s">
        <v>214</v>
      </c>
      <c r="B364" s="4"/>
      <c r="C364" s="4"/>
      <c r="F364" s="78">
        <f>[1]Sécurité_alimentaire!E83</f>
        <v>0.28169014084507044</v>
      </c>
      <c r="G364" s="10" t="s">
        <v>212</v>
      </c>
      <c r="H364" s="10"/>
    </row>
    <row r="365" spans="1:8" ht="15" customHeight="1" x14ac:dyDescent="0.3">
      <c r="A365" s="189" t="s">
        <v>215</v>
      </c>
      <c r="B365" s="4"/>
      <c r="C365" s="4"/>
      <c r="F365" s="78">
        <f>[1]Sécurité_alimentaire!E84</f>
        <v>0.17253521126760563</v>
      </c>
      <c r="G365" s="10" t="s">
        <v>212</v>
      </c>
      <c r="H365" s="10"/>
    </row>
    <row r="366" spans="1:8" ht="15" customHeight="1" x14ac:dyDescent="0.3">
      <c r="A366" s="189" t="s">
        <v>216</v>
      </c>
      <c r="B366" s="4"/>
      <c r="C366" s="4"/>
      <c r="F366" s="78">
        <f>[1]Sécurité_alimentaire!E85</f>
        <v>0.65492957746478875</v>
      </c>
      <c r="G366" s="10" t="s">
        <v>212</v>
      </c>
      <c r="H366" s="10"/>
    </row>
    <row r="367" spans="1:8" ht="15" customHeight="1" x14ac:dyDescent="0.3">
      <c r="A367" s="189" t="s">
        <v>217</v>
      </c>
      <c r="B367" s="4"/>
      <c r="C367" s="4"/>
      <c r="F367" s="78">
        <f>[1]Sécurité_alimentaire!E86</f>
        <v>0.13380281690140844</v>
      </c>
      <c r="G367" s="10" t="s">
        <v>212</v>
      </c>
      <c r="H367" s="10"/>
    </row>
    <row r="368" spans="1:8" ht="15" customHeight="1" x14ac:dyDescent="0.3">
      <c r="A368" s="189" t="s">
        <v>218</v>
      </c>
      <c r="B368" s="4"/>
      <c r="C368" s="4"/>
      <c r="F368" s="78">
        <f>[1]Sécurité_alimentaire!E87</f>
        <v>4.5774647887323945E-2</v>
      </c>
      <c r="G368" s="10" t="s">
        <v>212</v>
      </c>
      <c r="H368" s="10"/>
    </row>
    <row r="369" spans="1:8" ht="15" customHeight="1" x14ac:dyDescent="0.3">
      <c r="A369" s="189" t="s">
        <v>219</v>
      </c>
      <c r="B369" s="4"/>
      <c r="C369" s="4"/>
      <c r="F369" s="78">
        <f>[1]Sécurité_alimentaire!E88</f>
        <v>5.2816901408450703E-2</v>
      </c>
      <c r="G369" s="10" t="s">
        <v>212</v>
      </c>
      <c r="H369" s="10"/>
    </row>
    <row r="370" spans="1:8" ht="15" customHeight="1" x14ac:dyDescent="0.3">
      <c r="A370" s="189" t="s">
        <v>220</v>
      </c>
      <c r="B370" s="4"/>
      <c r="C370" s="4"/>
      <c r="F370" s="78">
        <f>[1]Sécurité_alimentaire!E89</f>
        <v>3.5211267605633804E-3</v>
      </c>
      <c r="G370" s="10" t="s">
        <v>212</v>
      </c>
      <c r="H370" s="10"/>
    </row>
    <row r="371" spans="1:8" ht="15" customHeight="1" x14ac:dyDescent="0.3">
      <c r="A371" s="189" t="s">
        <v>221</v>
      </c>
      <c r="B371" s="4"/>
      <c r="C371" s="4"/>
      <c r="F371" s="78">
        <f>[1]Sécurité_alimentaire!E90</f>
        <v>1.7605633802816902E-2</v>
      </c>
      <c r="G371" s="10" t="s">
        <v>212</v>
      </c>
      <c r="H371" s="10"/>
    </row>
    <row r="372" spans="1:8" ht="15" customHeight="1" x14ac:dyDescent="0.3">
      <c r="A372" s="189" t="s">
        <v>222</v>
      </c>
      <c r="B372" s="4"/>
      <c r="C372" s="4"/>
      <c r="F372" s="78">
        <f>[1]Sécurité_alimentaire!E91</f>
        <v>8.4507042253521125E-2</v>
      </c>
      <c r="G372" s="10" t="s">
        <v>212</v>
      </c>
      <c r="H372" s="10"/>
    </row>
    <row r="373" spans="1:8" ht="15" customHeight="1" x14ac:dyDescent="0.3">
      <c r="A373" s="189" t="s">
        <v>223</v>
      </c>
      <c r="B373" s="4"/>
      <c r="C373" s="4"/>
      <c r="F373" s="78">
        <f>[1]Sécurité_alimentaire!E92</f>
        <v>5.6338028169014086E-2</v>
      </c>
      <c r="G373" s="10" t="s">
        <v>212</v>
      </c>
      <c r="H373" s="10"/>
    </row>
    <row r="374" spans="1:8" ht="15" customHeight="1" x14ac:dyDescent="0.3">
      <c r="A374" s="189" t="s">
        <v>224</v>
      </c>
      <c r="B374" s="4"/>
      <c r="C374" s="4"/>
      <c r="F374" s="78">
        <f>[1]Sécurité_alimentaire!E93</f>
        <v>2.1126760563380281E-2</v>
      </c>
      <c r="G374" s="10" t="s">
        <v>212</v>
      </c>
      <c r="H374" s="10"/>
    </row>
    <row r="375" spans="1:8" ht="15" customHeight="1" x14ac:dyDescent="0.3">
      <c r="A375" s="189" t="s">
        <v>49</v>
      </c>
      <c r="B375" s="4"/>
      <c r="C375" s="4"/>
      <c r="F375" s="78">
        <f>[1]Sécurité_alimentaire!E94</f>
        <v>0</v>
      </c>
      <c r="G375" s="10" t="s">
        <v>212</v>
      </c>
      <c r="H375" s="10"/>
    </row>
    <row r="376" spans="1:8" ht="15" customHeight="1" x14ac:dyDescent="0.3">
      <c r="A376" s="189" t="s">
        <v>100</v>
      </c>
      <c r="B376" s="4"/>
      <c r="C376" s="4"/>
      <c r="F376" s="78">
        <f>[1]Sécurité_alimentaire!E95</f>
        <v>0</v>
      </c>
      <c r="G376" s="10" t="s">
        <v>212</v>
      </c>
      <c r="H376" s="10"/>
    </row>
    <row r="377" spans="1:8" ht="15" customHeight="1" x14ac:dyDescent="0.3">
      <c r="A377" s="189" t="s">
        <v>101</v>
      </c>
      <c r="B377" s="4"/>
      <c r="C377" s="4"/>
      <c r="F377" s="78">
        <f>[1]Sécurité_alimentaire!E96</f>
        <v>0</v>
      </c>
      <c r="G377" s="10" t="s">
        <v>212</v>
      </c>
      <c r="H377" s="10"/>
    </row>
    <row r="378" spans="1:8" x14ac:dyDescent="0.3">
      <c r="A378" s="189"/>
      <c r="B378" s="4"/>
      <c r="C378" s="4"/>
      <c r="F378" s="78"/>
      <c r="G378" s="10"/>
      <c r="H378" s="10"/>
    </row>
    <row r="379" spans="1:8" x14ac:dyDescent="0.3">
      <c r="A379" s="189"/>
      <c r="B379" s="4"/>
      <c r="C379" s="4"/>
      <c r="F379" s="46"/>
      <c r="G379" s="10"/>
      <c r="H379" s="10"/>
    </row>
    <row r="380" spans="1:8" x14ac:dyDescent="0.3">
      <c r="A380" s="3" t="s">
        <v>225</v>
      </c>
      <c r="B380" s="4"/>
      <c r="C380" s="4"/>
      <c r="F380" s="47"/>
      <c r="G380" s="47"/>
      <c r="H380" s="47"/>
    </row>
    <row r="381" spans="1:8" x14ac:dyDescent="0.3">
      <c r="A381" s="91" t="s">
        <v>226</v>
      </c>
      <c r="F381" s="78">
        <f>[1]Sécurité_alimentaire!E99</f>
        <v>0.778169014084507</v>
      </c>
      <c r="G381" s="10" t="s">
        <v>212</v>
      </c>
      <c r="H381" s="197">
        <v>5</v>
      </c>
    </row>
    <row r="382" spans="1:8" x14ac:dyDescent="0.3">
      <c r="A382" s="91" t="s">
        <v>227</v>
      </c>
      <c r="F382" s="78">
        <f>[1]Sécurité_alimentaire!E100</f>
        <v>0.13380281690140844</v>
      </c>
      <c r="G382" s="10" t="s">
        <v>212</v>
      </c>
      <c r="H382" s="378">
        <v>3</v>
      </c>
    </row>
    <row r="383" spans="1:8" x14ac:dyDescent="0.3">
      <c r="A383" s="91" t="s">
        <v>228</v>
      </c>
      <c r="F383" s="78">
        <f>[1]Sécurité_alimentaire!E101</f>
        <v>4.9295774647887321E-2</v>
      </c>
      <c r="G383" s="10" t="s">
        <v>212</v>
      </c>
      <c r="H383" s="378"/>
    </row>
    <row r="384" spans="1:8" x14ac:dyDescent="0.3">
      <c r="A384" s="91" t="s">
        <v>229</v>
      </c>
      <c r="F384" s="78">
        <f>[1]Sécurité_alimentaire!E102</f>
        <v>3.873239436619718E-2</v>
      </c>
      <c r="G384" s="10" t="s">
        <v>212</v>
      </c>
      <c r="H384" s="199">
        <v>1</v>
      </c>
    </row>
    <row r="385" spans="1:8" x14ac:dyDescent="0.3">
      <c r="F385" s="46"/>
      <c r="G385" s="10"/>
    </row>
    <row r="386" spans="1:8" x14ac:dyDescent="0.3">
      <c r="B386" s="4"/>
      <c r="F386" s="46"/>
      <c r="G386" s="10"/>
    </row>
    <row r="387" spans="1:8" x14ac:dyDescent="0.3">
      <c r="A387" s="3" t="s">
        <v>230</v>
      </c>
      <c r="B387" s="4"/>
      <c r="C387" s="4"/>
      <c r="F387" s="200"/>
      <c r="G387" s="47"/>
      <c r="H387" s="10"/>
    </row>
    <row r="388" spans="1:8" x14ac:dyDescent="0.3">
      <c r="A388" s="189" t="s">
        <v>231</v>
      </c>
      <c r="B388" s="4"/>
      <c r="C388" s="4"/>
      <c r="F388" s="12">
        <f>[1]Sécurité_alimentaire!E105</f>
        <v>1.045774647887324</v>
      </c>
      <c r="G388" s="10" t="s">
        <v>212</v>
      </c>
      <c r="H388" s="10"/>
    </row>
    <row r="389" spans="1:8" x14ac:dyDescent="0.3">
      <c r="A389" s="189" t="s">
        <v>232</v>
      </c>
      <c r="B389" s="4"/>
      <c r="C389" s="4"/>
      <c r="F389" s="12">
        <f>[1]Sécurité_alimentaire!E106</f>
        <v>1.0985915492957747</v>
      </c>
      <c r="G389" s="10" t="s">
        <v>212</v>
      </c>
      <c r="H389" s="10"/>
    </row>
    <row r="390" spans="1:8" x14ac:dyDescent="0.3">
      <c r="A390" s="189" t="s">
        <v>233</v>
      </c>
      <c r="F390" s="12">
        <f>[1]Sécurité_alimentaire!E107</f>
        <v>1.2887323943661972</v>
      </c>
      <c r="G390" s="10" t="s">
        <v>212</v>
      </c>
    </row>
    <row r="391" spans="1:8" x14ac:dyDescent="0.3">
      <c r="A391" s="189" t="s">
        <v>234</v>
      </c>
      <c r="F391" s="12">
        <f>[1]Sécurité_alimentaire!E108</f>
        <v>1.2605633802816902</v>
      </c>
      <c r="G391" s="10" t="s">
        <v>212</v>
      </c>
      <c r="H391" s="10"/>
    </row>
    <row r="392" spans="1:8" x14ac:dyDescent="0.3">
      <c r="A392" s="201"/>
      <c r="F392" s="10"/>
      <c r="G392" s="10"/>
      <c r="H392" s="10"/>
    </row>
    <row r="393" spans="1:8" x14ac:dyDescent="0.3">
      <c r="A393" s="129"/>
      <c r="F393" s="45"/>
      <c r="G393" s="351"/>
      <c r="H393" s="47"/>
    </row>
    <row r="394" spans="1:8" ht="17" x14ac:dyDescent="0.3">
      <c r="A394" s="3" t="s">
        <v>235</v>
      </c>
      <c r="F394" s="45"/>
      <c r="G394" s="351"/>
    </row>
    <row r="395" spans="1:8" x14ac:dyDescent="0.3">
      <c r="A395" s="1" t="s">
        <v>236</v>
      </c>
      <c r="F395" s="78">
        <f>[1]Sécurité_alimentaire!D113</f>
        <v>1.444043321299639E-2</v>
      </c>
      <c r="G395" s="10" t="s">
        <v>13</v>
      </c>
      <c r="H395" s="202">
        <v>1</v>
      </c>
    </row>
    <row r="396" spans="1:8" x14ac:dyDescent="0.3">
      <c r="A396" s="1" t="s">
        <v>237</v>
      </c>
      <c r="F396" s="78">
        <f>[1]Sécurité_alimentaire!D112</f>
        <v>9.0252707581227443E-2</v>
      </c>
      <c r="G396" s="10" t="s">
        <v>13</v>
      </c>
      <c r="H396" s="198">
        <v>3</v>
      </c>
    </row>
    <row r="397" spans="1:8" x14ac:dyDescent="0.3">
      <c r="A397" s="1" t="s">
        <v>238</v>
      </c>
      <c r="F397" s="78">
        <f>[1]Sécurité_alimentaire!D111</f>
        <v>0.92057761732851984</v>
      </c>
      <c r="G397" s="10" t="s">
        <v>13</v>
      </c>
      <c r="H397" s="203">
        <v>5</v>
      </c>
    </row>
    <row r="398" spans="1:8" x14ac:dyDescent="0.3">
      <c r="F398" s="193"/>
    </row>
    <row r="399" spans="1:8" x14ac:dyDescent="0.3">
      <c r="F399" s="46"/>
    </row>
    <row r="400" spans="1:8" ht="17" x14ac:dyDescent="0.3">
      <c r="A400" s="3" t="s">
        <v>239</v>
      </c>
      <c r="F400" s="46"/>
    </row>
    <row r="401" spans="1:10" x14ac:dyDescent="0.3">
      <c r="A401" s="1" t="s">
        <v>240</v>
      </c>
      <c r="F401" s="78">
        <f>[1]Sécurité_alimentaire!E116</f>
        <v>3.873239436619718E-2</v>
      </c>
      <c r="G401" s="10" t="s">
        <v>13</v>
      </c>
      <c r="H401" s="202">
        <v>1</v>
      </c>
    </row>
    <row r="402" spans="1:10" x14ac:dyDescent="0.3">
      <c r="A402" s="1" t="s">
        <v>241</v>
      </c>
      <c r="F402" s="78">
        <f>[1]Sécurité_alimentaire!E117</f>
        <v>0.30281690140845069</v>
      </c>
      <c r="G402" s="10" t="s">
        <v>13</v>
      </c>
      <c r="H402" s="198">
        <v>3</v>
      </c>
    </row>
    <row r="403" spans="1:10" x14ac:dyDescent="0.3">
      <c r="A403" s="1" t="s">
        <v>242</v>
      </c>
      <c r="F403" s="78">
        <f>SUM([1]Sécurité_alimentaire!E118:E119)</f>
        <v>0.65845070422535212</v>
      </c>
      <c r="G403" s="10" t="s">
        <v>13</v>
      </c>
      <c r="H403" s="203">
        <v>5</v>
      </c>
    </row>
    <row r="404" spans="1:10" x14ac:dyDescent="0.3">
      <c r="F404" s="46"/>
      <c r="G404" s="10"/>
      <c r="H404" s="10"/>
    </row>
    <row r="405" spans="1:10" x14ac:dyDescent="0.3">
      <c r="B405" s="204"/>
      <c r="C405" s="204"/>
      <c r="D405" s="204"/>
      <c r="E405" s="204"/>
      <c r="F405" s="204"/>
      <c r="G405" s="204"/>
      <c r="H405" s="204"/>
    </row>
    <row r="406" spans="1:10" ht="18" x14ac:dyDescent="0.4">
      <c r="A406" s="379" t="s">
        <v>243</v>
      </c>
      <c r="B406" s="379"/>
      <c r="C406" s="379"/>
      <c r="D406" s="379"/>
      <c r="E406" s="379"/>
      <c r="F406" s="379"/>
      <c r="G406" s="379"/>
      <c r="H406" s="379"/>
      <c r="I406" s="379"/>
    </row>
    <row r="407" spans="1:10" ht="13.9" customHeight="1" x14ac:dyDescent="0.3">
      <c r="A407" s="366" t="str">
        <f>[1]Sécurité_alimentaire!K5</f>
        <v xml:space="preserve">Selon les participants aux GDC, la plupart de déplacés accèdent difficilement à la nourriture et sont ainsi en insécurité alimentaire. Tandis que les communautés hôtes ont l’agriculture comme moyens de subsistance, les déplacés font de travaux journaliers pour survivre moyennant 2 000FC (0.8 dollars) par jour ; somme insuffisante pour couvrir les besoins alimentaires du ménage.  
Les indicateurs en sécurité alimentaire démontrent la gravité des besoins dans ce secteur :  
-92% des déplacés mangent 1 fois par jour un repas composé essentiellement des tubercules (foufou de manioc, patate douce, Depré) et légumes. 
-92% de ménages enquêtés ont un score de consommation alimentaire faible (inférieur à 28).
-Etant dans la période de soudure, les produits agricoles diminuent sur le marché local (Kasoko) et haussent de prix dans les aires de santé de Rwindi et JTN. Certains produits sont inexistants. 
-78% de déplacés n’ont pas de stock en vivres pouvant couvrir une semaine.
- La faim est un a niveau important à Mashango et JTN selon les participants aux GDC cela suite à la période de soudure où les vivres diminuent habituellement, la présence des déplacés et les vols de récoltes en juillet dernier par des hommes armés et déplacés qui étaient en masse dans les aires de santé de Rwindi et JTN. La production de la saison culturale passée a été faible car les cultures avaient été endommagées à 60% par les pluies et vents violents et le semis à retard à la suite de la guerre. 
-Suite au manque de moyens et l’insuffisance des vivres, 96% des ménages recourent à certaines stratégies de survie simplifiées dont 66% qui recourent à des stratégies de crise/d’urgence et 30% de stratégie de stress. Il s’agit notamment la consommation des aliments moins préférés (exemple de banane communément appelé ‘’Depré’’ consommé actuellement alors que jadis servait pour la boisson). 
-Le marché physique formel se situe aussi à plus de 2 heures de marché à pied à Katsiru, Mweso et Kashuga. 93% n’utilisent pas non plus les services de mobile money. 
Une assistance en vivres pour les déplacés et résidents vulnérables est recommandée dans la zone. </v>
      </c>
      <c r="B407" s="366"/>
      <c r="C407" s="366"/>
      <c r="D407" s="366"/>
      <c r="E407" s="366"/>
      <c r="F407" s="366"/>
      <c r="G407" s="366"/>
      <c r="H407" s="366"/>
      <c r="I407" s="366"/>
      <c r="J407" s="73"/>
    </row>
    <row r="408" spans="1:10" ht="14.5" customHeight="1" x14ac:dyDescent="0.3">
      <c r="A408" s="366"/>
      <c r="B408" s="366"/>
      <c r="C408" s="366"/>
      <c r="D408" s="366"/>
      <c r="E408" s="366"/>
      <c r="F408" s="366"/>
      <c r="G408" s="366"/>
      <c r="H408" s="366"/>
      <c r="I408" s="366"/>
      <c r="J408" s="73"/>
    </row>
    <row r="409" spans="1:10" ht="14.5" customHeight="1" x14ac:dyDescent="0.3">
      <c r="A409" s="366"/>
      <c r="B409" s="366"/>
      <c r="C409" s="366"/>
      <c r="D409" s="366"/>
      <c r="E409" s="366"/>
      <c r="F409" s="366"/>
      <c r="G409" s="366"/>
      <c r="H409" s="366"/>
      <c r="I409" s="366"/>
      <c r="J409" s="73"/>
    </row>
    <row r="410" spans="1:10" ht="14.5" customHeight="1" x14ac:dyDescent="0.3">
      <c r="A410" s="366"/>
      <c r="B410" s="366"/>
      <c r="C410" s="366"/>
      <c r="D410" s="366"/>
      <c r="E410" s="366"/>
      <c r="F410" s="366"/>
      <c r="G410" s="366"/>
      <c r="H410" s="366"/>
      <c r="I410" s="366"/>
      <c r="J410" s="73"/>
    </row>
    <row r="411" spans="1:10" ht="14.5" customHeight="1" x14ac:dyDescent="0.3">
      <c r="A411" s="366"/>
      <c r="B411" s="366"/>
      <c r="C411" s="366"/>
      <c r="D411" s="366"/>
      <c r="E411" s="366"/>
      <c r="F411" s="366"/>
      <c r="G411" s="366"/>
      <c r="H411" s="366"/>
      <c r="I411" s="366"/>
      <c r="J411" s="73"/>
    </row>
    <row r="412" spans="1:10" ht="14.5" customHeight="1" x14ac:dyDescent="0.3">
      <c r="A412" s="366"/>
      <c r="B412" s="366"/>
      <c r="C412" s="366"/>
      <c r="D412" s="366"/>
      <c r="E412" s="366"/>
      <c r="F412" s="366"/>
      <c r="G412" s="366"/>
      <c r="H412" s="366"/>
      <c r="I412" s="366"/>
      <c r="J412" s="73"/>
    </row>
    <row r="413" spans="1:10" ht="14.5" customHeight="1" x14ac:dyDescent="0.3">
      <c r="A413" s="366"/>
      <c r="B413" s="366"/>
      <c r="C413" s="366"/>
      <c r="D413" s="366"/>
      <c r="E413" s="366"/>
      <c r="F413" s="366"/>
      <c r="G413" s="366"/>
      <c r="H413" s="366"/>
      <c r="I413" s="366"/>
      <c r="J413" s="73"/>
    </row>
    <row r="414" spans="1:10" ht="14.5" customHeight="1" x14ac:dyDescent="0.3">
      <c r="A414" s="366"/>
      <c r="B414" s="366"/>
      <c r="C414" s="366"/>
      <c r="D414" s="366"/>
      <c r="E414" s="366"/>
      <c r="F414" s="366"/>
      <c r="G414" s="366"/>
      <c r="H414" s="366"/>
      <c r="I414" s="366"/>
      <c r="J414" s="73"/>
    </row>
    <row r="415" spans="1:10" ht="14.5" customHeight="1" x14ac:dyDescent="0.3">
      <c r="A415" s="366"/>
      <c r="B415" s="366"/>
      <c r="C415" s="366"/>
      <c r="D415" s="366"/>
      <c r="E415" s="366"/>
      <c r="F415" s="366"/>
      <c r="G415" s="366"/>
      <c r="H415" s="366"/>
      <c r="I415" s="366"/>
      <c r="J415" s="73"/>
    </row>
    <row r="416" spans="1:10" ht="14.5" customHeight="1" x14ac:dyDescent="0.3">
      <c r="A416" s="366"/>
      <c r="B416" s="366"/>
      <c r="C416" s="366"/>
      <c r="D416" s="366"/>
      <c r="E416" s="366"/>
      <c r="F416" s="366"/>
      <c r="G416" s="366"/>
      <c r="H416" s="366"/>
      <c r="I416" s="366"/>
      <c r="J416" s="73"/>
    </row>
    <row r="417" spans="1:10" ht="154" customHeight="1" x14ac:dyDescent="0.3">
      <c r="A417" s="366"/>
      <c r="B417" s="366"/>
      <c r="C417" s="366"/>
      <c r="D417" s="366"/>
      <c r="E417" s="366"/>
      <c r="F417" s="366"/>
      <c r="G417" s="366"/>
      <c r="H417" s="366"/>
      <c r="I417" s="366"/>
      <c r="J417" s="73"/>
    </row>
    <row r="418" spans="1:10" ht="18" x14ac:dyDescent="0.4">
      <c r="A418" s="374" t="s">
        <v>38</v>
      </c>
      <c r="B418" s="374"/>
      <c r="C418" s="374"/>
      <c r="D418" s="374"/>
      <c r="E418" s="374"/>
      <c r="F418" s="374"/>
      <c r="G418" s="374"/>
      <c r="H418" s="374"/>
      <c r="I418" s="374"/>
    </row>
    <row r="419" spans="1:10" x14ac:dyDescent="0.3">
      <c r="F419" s="200" t="s">
        <v>4</v>
      </c>
      <c r="G419" s="47" t="s">
        <v>5</v>
      </c>
      <c r="H419" s="47" t="s">
        <v>53</v>
      </c>
    </row>
    <row r="420" spans="1:10" ht="16.5" customHeight="1" x14ac:dyDescent="0.3">
      <c r="F420" s="45" t="s">
        <v>35</v>
      </c>
      <c r="G420" s="349" t="s">
        <v>182</v>
      </c>
      <c r="H420" s="47"/>
    </row>
    <row r="421" spans="1:10" x14ac:dyDescent="0.3">
      <c r="F421" s="45"/>
      <c r="G421" s="349"/>
      <c r="H421" s="47"/>
    </row>
    <row r="422" spans="1:10" x14ac:dyDescent="0.3">
      <c r="A422" s="350" t="s">
        <v>244</v>
      </c>
      <c r="B422" s="350"/>
      <c r="C422" s="350"/>
      <c r="D422" s="350"/>
      <c r="F422" s="45"/>
      <c r="G422" s="187" t="e">
        <f>SUM(pondérations_abris_ic)</f>
        <v>#REF!</v>
      </c>
      <c r="H422" s="47"/>
    </row>
    <row r="423" spans="1:10" x14ac:dyDescent="0.3">
      <c r="F423" s="45"/>
      <c r="G423" s="188"/>
      <c r="H423" s="47"/>
    </row>
    <row r="424" spans="1:10" x14ac:dyDescent="0.3">
      <c r="A424" s="3" t="s">
        <v>245</v>
      </c>
      <c r="F424" s="46"/>
      <c r="G424" s="10"/>
      <c r="H424" s="10"/>
    </row>
    <row r="425" spans="1:10" ht="15.75" customHeight="1" x14ac:dyDescent="0.3">
      <c r="A425" s="1" t="s">
        <v>246</v>
      </c>
      <c r="F425" s="78">
        <f>[1]Abris!E25</f>
        <v>0.24295774647887325</v>
      </c>
      <c r="G425" s="10" t="s">
        <v>212</v>
      </c>
      <c r="H425" s="10"/>
    </row>
    <row r="426" spans="1:10" ht="15.75" customHeight="1" x14ac:dyDescent="0.3">
      <c r="A426" s="1" t="s">
        <v>247</v>
      </c>
      <c r="F426" s="78">
        <f>[1]Abris!E26</f>
        <v>0.602112676056338</v>
      </c>
      <c r="G426" s="10" t="s">
        <v>212</v>
      </c>
      <c r="H426" s="10"/>
    </row>
    <row r="427" spans="1:10" ht="15.75" customHeight="1" x14ac:dyDescent="0.3">
      <c r="A427" s="1" t="s">
        <v>248</v>
      </c>
      <c r="F427" s="78">
        <f>[1]Abris!E27</f>
        <v>1.7605633802816902E-2</v>
      </c>
      <c r="G427" s="10" t="s">
        <v>212</v>
      </c>
      <c r="H427" s="10"/>
    </row>
    <row r="428" spans="1:10" ht="15.75" customHeight="1" x14ac:dyDescent="0.3">
      <c r="A428" s="1" t="s">
        <v>249</v>
      </c>
      <c r="F428" s="78">
        <f>[1]Abris!E28</f>
        <v>4.2253521126760563E-2</v>
      </c>
      <c r="G428" s="10" t="s">
        <v>212</v>
      </c>
      <c r="H428" s="10"/>
    </row>
    <row r="429" spans="1:10" ht="15.75" customHeight="1" x14ac:dyDescent="0.3">
      <c r="A429" s="1" t="s">
        <v>250</v>
      </c>
      <c r="F429" s="78">
        <f>[1]Abris!E29</f>
        <v>6.3380281690140844E-2</v>
      </c>
      <c r="G429" s="10" t="s">
        <v>212</v>
      </c>
      <c r="H429" s="10"/>
    </row>
    <row r="430" spans="1:10" ht="15.75" customHeight="1" x14ac:dyDescent="0.3">
      <c r="A430" s="1" t="s">
        <v>251</v>
      </c>
      <c r="F430" s="78">
        <f>[1]Abris!E30</f>
        <v>2.464788732394366E-2</v>
      </c>
      <c r="G430" s="10" t="s">
        <v>212</v>
      </c>
    </row>
    <row r="431" spans="1:10" ht="15.75" customHeight="1" x14ac:dyDescent="0.3">
      <c r="A431" s="1" t="s">
        <v>252</v>
      </c>
      <c r="F431" s="78">
        <f>[1]Abris!E31</f>
        <v>0</v>
      </c>
      <c r="G431" s="10" t="s">
        <v>212</v>
      </c>
    </row>
    <row r="432" spans="1:10" ht="15.75" customHeight="1" x14ac:dyDescent="0.3">
      <c r="A432" s="1" t="s">
        <v>100</v>
      </c>
      <c r="F432" s="78">
        <f>[1]Abris!E32</f>
        <v>0</v>
      </c>
      <c r="G432" s="10" t="s">
        <v>212</v>
      </c>
    </row>
    <row r="433" spans="1:8" ht="15.75" customHeight="1" x14ac:dyDescent="0.3">
      <c r="A433" s="1" t="s">
        <v>101</v>
      </c>
      <c r="F433" s="78">
        <f>[1]Abris!E33</f>
        <v>0</v>
      </c>
      <c r="G433" s="10" t="s">
        <v>212</v>
      </c>
    </row>
    <row r="435" spans="1:8" x14ac:dyDescent="0.3">
      <c r="A435" s="3" t="s">
        <v>253</v>
      </c>
      <c r="F435" s="47"/>
      <c r="G435" s="10" t="str">
        <f>[1]Abris!I18</f>
        <v>Quelques-uns (moins de la moitié des ménages)</v>
      </c>
    </row>
    <row r="436" spans="1:8" x14ac:dyDescent="0.3">
      <c r="F436" s="193"/>
      <c r="G436" s="205"/>
    </row>
    <row r="437" spans="1:8" ht="17" x14ac:dyDescent="0.3">
      <c r="A437" s="3" t="s">
        <v>254</v>
      </c>
      <c r="F437" s="45"/>
      <c r="G437" s="188"/>
    </row>
    <row r="438" spans="1:8" ht="15.75" customHeight="1" x14ac:dyDescent="0.3">
      <c r="A438" s="1" t="s">
        <v>255</v>
      </c>
      <c r="F438" s="78">
        <f>[1]Abris!E8</f>
        <v>0.24295774647887325</v>
      </c>
      <c r="G438" s="205">
        <f>[1]Abris!G8</f>
        <v>7</v>
      </c>
      <c r="H438" s="10"/>
    </row>
    <row r="439" spans="1:8" ht="15.75" customHeight="1" x14ac:dyDescent="0.3">
      <c r="A439" s="1" t="s">
        <v>256</v>
      </c>
      <c r="F439" s="78">
        <f>[1]Abris!E9</f>
        <v>0.47887323943661969</v>
      </c>
      <c r="G439" s="205">
        <f>[1]Abris!G9</f>
        <v>9</v>
      </c>
      <c r="H439" s="10"/>
    </row>
    <row r="440" spans="1:8" ht="15.75" customHeight="1" x14ac:dyDescent="0.3">
      <c r="A440" s="1" t="s">
        <v>257</v>
      </c>
      <c r="F440" s="78">
        <f>[1]Abris!E10</f>
        <v>0.22535211267605634</v>
      </c>
      <c r="G440" s="205">
        <f>[1]Abris!G10</f>
        <v>8</v>
      </c>
      <c r="H440" s="10"/>
    </row>
    <row r="441" spans="1:8" ht="15.75" customHeight="1" x14ac:dyDescent="0.3">
      <c r="A441" s="1" t="s">
        <v>258</v>
      </c>
      <c r="F441" s="78" t="str">
        <f>[1]Abris!E11</f>
        <v>-</v>
      </c>
      <c r="G441" s="205">
        <f>[1]Abris!G11</f>
        <v>2</v>
      </c>
      <c r="H441" s="10"/>
    </row>
    <row r="442" spans="1:8" ht="15.75" customHeight="1" x14ac:dyDescent="0.3">
      <c r="A442" s="1" t="s">
        <v>259</v>
      </c>
      <c r="F442" s="78" t="str">
        <f>[1]Abris!E12</f>
        <v>-</v>
      </c>
      <c r="G442" s="205">
        <f>[1]Abris!G12</f>
        <v>0</v>
      </c>
    </row>
    <row r="443" spans="1:8" ht="15.75" customHeight="1" x14ac:dyDescent="0.3">
      <c r="A443" s="1" t="s">
        <v>252</v>
      </c>
      <c r="F443" s="78" t="str">
        <f>[1]Abris!E13</f>
        <v>-</v>
      </c>
      <c r="G443" s="205">
        <f>[1]Abris!G13</f>
        <v>0</v>
      </c>
    </row>
    <row r="444" spans="1:8" ht="15.75" customHeight="1" x14ac:dyDescent="0.3">
      <c r="A444" s="1" t="s">
        <v>49</v>
      </c>
      <c r="F444" s="78">
        <f>[1]Abris!E14</f>
        <v>0</v>
      </c>
      <c r="G444" s="205">
        <f>[1]Abris!G14</f>
        <v>0</v>
      </c>
    </row>
    <row r="445" spans="1:8" ht="15.75" customHeight="1" x14ac:dyDescent="0.3">
      <c r="A445" s="1" t="s">
        <v>100</v>
      </c>
      <c r="F445" s="78">
        <f>[1]Abris!E15</f>
        <v>3.5211267605633804E-3</v>
      </c>
      <c r="G445" s="205">
        <f>[1]Abris!G15</f>
        <v>0</v>
      </c>
    </row>
    <row r="446" spans="1:8" ht="15.75" customHeight="1" x14ac:dyDescent="0.3">
      <c r="A446" s="1" t="s">
        <v>260</v>
      </c>
      <c r="F446" s="78">
        <f>[1]Abris!E16</f>
        <v>0</v>
      </c>
      <c r="G446" s="205">
        <f>[1]Abris!G16</f>
        <v>0</v>
      </c>
    </row>
    <row r="448" spans="1:8" ht="16.5" customHeight="1" x14ac:dyDescent="0.3">
      <c r="A448" s="359" t="s">
        <v>261</v>
      </c>
      <c r="B448" s="359"/>
      <c r="C448" s="359"/>
      <c r="D448" s="359"/>
      <c r="F448" s="47"/>
      <c r="G448" s="10" t="str">
        <f>[1]Abris!I35</f>
        <v>Aucun(e)</v>
      </c>
    </row>
    <row r="450" spans="1:13" x14ac:dyDescent="0.3">
      <c r="A450" s="3" t="s">
        <v>262</v>
      </c>
      <c r="H450" s="47" t="s">
        <v>53</v>
      </c>
    </row>
    <row r="451" spans="1:13" x14ac:dyDescent="0.3">
      <c r="A451" s="1" t="s">
        <v>113</v>
      </c>
      <c r="F451" s="78">
        <f>[1]Abris!E43</f>
        <v>0.42253521126760563</v>
      </c>
      <c r="G451" s="10" t="s">
        <v>212</v>
      </c>
      <c r="H451" s="206">
        <f>[1]Abris!D43</f>
        <v>3</v>
      </c>
    </row>
    <row r="452" spans="1:13" ht="16.5" customHeight="1" x14ac:dyDescent="0.3">
      <c r="A452" s="1" t="s">
        <v>18</v>
      </c>
      <c r="F452" s="78">
        <f>[1]Abris!E44</f>
        <v>0.57042253521126762</v>
      </c>
      <c r="G452" s="10" t="s">
        <v>212</v>
      </c>
      <c r="H452" s="362"/>
      <c r="I452" s="362"/>
      <c r="J452" s="362"/>
      <c r="K452" s="362"/>
      <c r="L452" s="362"/>
      <c r="M452" s="362"/>
    </row>
    <row r="453" spans="1:13" x14ac:dyDescent="0.3">
      <c r="A453" s="1" t="s">
        <v>100</v>
      </c>
      <c r="F453" s="78">
        <f>[1]Abris!E45</f>
        <v>0</v>
      </c>
      <c r="G453" s="10" t="s">
        <v>212</v>
      </c>
      <c r="H453" s="362"/>
      <c r="I453" s="362"/>
      <c r="J453" s="362"/>
      <c r="K453" s="362"/>
      <c r="L453" s="362"/>
      <c r="M453" s="362"/>
    </row>
    <row r="454" spans="1:13" x14ac:dyDescent="0.3">
      <c r="A454" s="207" t="s">
        <v>263</v>
      </c>
      <c r="F454" s="78"/>
      <c r="H454" s="362"/>
      <c r="I454" s="362"/>
      <c r="J454" s="362"/>
      <c r="K454" s="362"/>
      <c r="L454" s="362"/>
      <c r="M454" s="362"/>
    </row>
    <row r="455" spans="1:13" x14ac:dyDescent="0.3">
      <c r="A455" s="208"/>
      <c r="F455" s="78"/>
      <c r="H455" s="74"/>
      <c r="I455" s="74"/>
      <c r="J455" s="74"/>
      <c r="K455" s="74"/>
      <c r="L455" s="74"/>
      <c r="M455" s="74"/>
    </row>
    <row r="456" spans="1:13" ht="17" x14ac:dyDescent="0.3">
      <c r="A456" s="3" t="s">
        <v>264</v>
      </c>
      <c r="F456" s="46"/>
      <c r="G456" s="10"/>
      <c r="H456" s="10"/>
    </row>
    <row r="457" spans="1:13" x14ac:dyDescent="0.3">
      <c r="A457" s="91" t="s">
        <v>265</v>
      </c>
      <c r="B457" s="91"/>
      <c r="C457" s="91"/>
      <c r="D457" s="91"/>
      <c r="F457" s="82">
        <f>[1]Abris!E50</f>
        <v>7.746478873239436E-2</v>
      </c>
      <c r="G457" s="10"/>
      <c r="H457" s="376">
        <v>1</v>
      </c>
    </row>
    <row r="458" spans="1:13" x14ac:dyDescent="0.3">
      <c r="A458" s="91" t="s">
        <v>266</v>
      </c>
      <c r="B458" s="91"/>
      <c r="C458" s="91"/>
      <c r="D458" s="91"/>
      <c r="F458" s="82">
        <f>[1]Abris!E51</f>
        <v>1.0563380281690141E-2</v>
      </c>
      <c r="G458" s="10"/>
      <c r="H458" s="376"/>
    </row>
    <row r="459" spans="1:13" x14ac:dyDescent="0.3">
      <c r="A459" s="91" t="s">
        <v>267</v>
      </c>
      <c r="B459" s="91"/>
      <c r="C459" s="209"/>
      <c r="D459" s="91"/>
      <c r="F459" s="82">
        <f>[1]Abris!E52</f>
        <v>0.13380281690140844</v>
      </c>
      <c r="G459" s="10"/>
      <c r="H459" s="377">
        <v>2</v>
      </c>
    </row>
    <row r="460" spans="1:13" ht="34.5" customHeight="1" x14ac:dyDescent="0.3">
      <c r="A460" s="364" t="s">
        <v>268</v>
      </c>
      <c r="B460" s="364"/>
      <c r="C460" s="364"/>
      <c r="D460" s="364"/>
      <c r="F460" s="82">
        <f>[1]Abris!E53</f>
        <v>4.2253521126760563E-2</v>
      </c>
      <c r="G460" s="10"/>
      <c r="H460" s="377"/>
    </row>
    <row r="461" spans="1:13" ht="33.75" customHeight="1" x14ac:dyDescent="0.3">
      <c r="A461" s="364" t="s">
        <v>269</v>
      </c>
      <c r="B461" s="364"/>
      <c r="C461" s="364"/>
      <c r="D461" s="364"/>
      <c r="F461" s="82">
        <f>[1]Abris!E54</f>
        <v>3.5211267605633804E-3</v>
      </c>
      <c r="G461" s="10"/>
      <c r="H461" s="377"/>
    </row>
    <row r="462" spans="1:13" x14ac:dyDescent="0.3">
      <c r="A462" s="91" t="s">
        <v>270</v>
      </c>
      <c r="B462" s="175"/>
      <c r="C462" s="175"/>
      <c r="D462" s="175"/>
      <c r="E462" s="129"/>
      <c r="F462" s="82">
        <f>[1]Abris!E55</f>
        <v>0.15140845070422534</v>
      </c>
      <c r="G462" s="10"/>
      <c r="H462" s="377"/>
    </row>
    <row r="463" spans="1:13" ht="33.75" customHeight="1" x14ac:dyDescent="0.3">
      <c r="A463" s="372" t="s">
        <v>271</v>
      </c>
      <c r="B463" s="372"/>
      <c r="C463" s="372"/>
      <c r="D463" s="372"/>
      <c r="E463" s="129"/>
      <c r="F463" s="82">
        <f>[1]Abris!E56</f>
        <v>2.1126760563380281E-2</v>
      </c>
      <c r="G463" s="10"/>
      <c r="H463" s="373">
        <v>3</v>
      </c>
    </row>
    <row r="464" spans="1:13" x14ac:dyDescent="0.3">
      <c r="A464" s="210" t="s">
        <v>272</v>
      </c>
      <c r="B464" s="175"/>
      <c r="C464" s="175"/>
      <c r="D464" s="175"/>
      <c r="E464" s="129"/>
      <c r="F464" s="82">
        <f>[1]Abris!E57</f>
        <v>0.27112676056338031</v>
      </c>
      <c r="H464" s="373"/>
    </row>
    <row r="465" spans="1:13" x14ac:dyDescent="0.3">
      <c r="A465" s="91" t="s">
        <v>273</v>
      </c>
      <c r="B465" s="175"/>
      <c r="C465" s="175"/>
      <c r="D465" s="175"/>
      <c r="E465" s="129"/>
      <c r="F465" s="82">
        <f>[1]Abris!E58</f>
        <v>2.8169014084507043E-2</v>
      </c>
      <c r="G465" s="10"/>
      <c r="H465" s="373"/>
    </row>
    <row r="466" spans="1:13" x14ac:dyDescent="0.3">
      <c r="A466" s="91" t="s">
        <v>274</v>
      </c>
      <c r="B466" s="175"/>
      <c r="C466" s="175"/>
      <c r="D466" s="175"/>
      <c r="E466" s="129"/>
      <c r="F466" s="82">
        <f>[1]Abris!E59</f>
        <v>1.0563380281690141E-2</v>
      </c>
      <c r="G466" s="10"/>
      <c r="H466" s="373"/>
    </row>
    <row r="467" spans="1:13" x14ac:dyDescent="0.3">
      <c r="A467" s="91" t="s">
        <v>275</v>
      </c>
      <c r="B467" s="175"/>
      <c r="C467" s="175"/>
      <c r="D467" s="175"/>
      <c r="E467" s="129"/>
      <c r="F467" s="82">
        <f>[1]Abris!E60</f>
        <v>0</v>
      </c>
      <c r="G467" s="10"/>
      <c r="H467" s="373"/>
    </row>
    <row r="468" spans="1:13" x14ac:dyDescent="0.3">
      <c r="A468" s="91" t="s">
        <v>276</v>
      </c>
      <c r="B468" s="175"/>
      <c r="C468" s="175"/>
      <c r="D468" s="175"/>
      <c r="E468" s="129"/>
      <c r="F468" s="82">
        <f>[1]Abris!E61</f>
        <v>0.1795774647887324</v>
      </c>
      <c r="G468" s="10"/>
      <c r="H468" s="373"/>
    </row>
    <row r="469" spans="1:13" x14ac:dyDescent="0.3">
      <c r="A469" s="91" t="s">
        <v>277</v>
      </c>
      <c r="B469" s="211"/>
      <c r="C469" s="211"/>
      <c r="D469" s="211"/>
      <c r="E469" s="26"/>
      <c r="F469" s="82">
        <f>[1]Abris!E62</f>
        <v>7.0422535211267607E-3</v>
      </c>
      <c r="G469" s="26"/>
      <c r="H469" s="373"/>
    </row>
    <row r="470" spans="1:13" x14ac:dyDescent="0.3">
      <c r="A470" s="91" t="s">
        <v>249</v>
      </c>
      <c r="B470" s="175"/>
      <c r="C470" s="175"/>
      <c r="D470" s="175"/>
      <c r="E470" s="129"/>
      <c r="F470" s="82">
        <f>[1]Abris!E63</f>
        <v>4.2253521126760563E-2</v>
      </c>
      <c r="G470" s="10"/>
      <c r="H470" s="212">
        <v>4</v>
      </c>
    </row>
    <row r="471" spans="1:13" x14ac:dyDescent="0.3">
      <c r="A471" s="91" t="s">
        <v>252</v>
      </c>
      <c r="B471" s="175"/>
      <c r="C471" s="175"/>
      <c r="D471" s="175"/>
      <c r="E471" s="129"/>
      <c r="F471" s="82">
        <f>[1]Abris!E64</f>
        <v>0</v>
      </c>
      <c r="G471" s="10"/>
      <c r="H471" s="213">
        <v>5</v>
      </c>
    </row>
    <row r="472" spans="1:13" x14ac:dyDescent="0.3">
      <c r="B472" s="26"/>
      <c r="C472" s="26"/>
      <c r="D472" s="26"/>
      <c r="E472" s="26"/>
      <c r="F472" s="214"/>
      <c r="G472" s="26"/>
      <c r="H472" s="26"/>
    </row>
    <row r="473" spans="1:13" ht="18" x14ac:dyDescent="0.4">
      <c r="A473" s="374" t="s">
        <v>278</v>
      </c>
      <c r="B473" s="374"/>
      <c r="C473" s="374"/>
      <c r="D473" s="374"/>
      <c r="E473" s="374"/>
      <c r="F473" s="374"/>
      <c r="G473" s="374"/>
      <c r="H473" s="374"/>
      <c r="I473" s="374"/>
      <c r="J473" s="79"/>
      <c r="K473" s="79"/>
      <c r="L473" s="79"/>
      <c r="M473" s="79"/>
    </row>
    <row r="474" spans="1:13" ht="13.9" customHeight="1" x14ac:dyDescent="0.3">
      <c r="A474" s="366" t="str">
        <f>[1]Abris!K5</f>
        <v>Dans les aires de santé évalués, la plupart des déplacés vivent dans une promiscuité : 42% de ménages sont ceux dont les membres dorment dans une chambre. 
A Rwindi-Mashango et Nyarubande, la plupart des abris sont en pisé (couverture en paille ou écorces de bananiers et murs en boue) et suintent. A JTN, la plupart des abris sont en durs mais vétustes ; elles suintent aussi pour la plupart selon les participants aux groupes de discussion. Selon les enquêtes ménages, 48% des abris sont de construction non-durable délabrée et 23% des abris d’urgence.
La majorité des déplacés sont hébergés en familles d’accueil, d’autres vivent dans les abris d’urgence et une dizaine de ménages dans des centres collectifs à Mashango.</v>
      </c>
      <c r="B474" s="366"/>
      <c r="C474" s="366"/>
      <c r="D474" s="366"/>
      <c r="E474" s="366"/>
      <c r="F474" s="366"/>
      <c r="G474" s="366"/>
      <c r="H474" s="366"/>
      <c r="I474" s="366"/>
      <c r="J474" s="73"/>
    </row>
    <row r="475" spans="1:13" ht="14.5" customHeight="1" x14ac:dyDescent="0.3">
      <c r="A475" s="366"/>
      <c r="B475" s="366"/>
      <c r="C475" s="366"/>
      <c r="D475" s="366"/>
      <c r="E475" s="366"/>
      <c r="F475" s="366"/>
      <c r="G475" s="366"/>
      <c r="H475" s="366"/>
      <c r="I475" s="366"/>
      <c r="J475" s="73"/>
    </row>
    <row r="476" spans="1:13" ht="14.5" customHeight="1" x14ac:dyDescent="0.3">
      <c r="A476" s="366"/>
      <c r="B476" s="366"/>
      <c r="C476" s="366"/>
      <c r="D476" s="366"/>
      <c r="E476" s="366"/>
      <c r="F476" s="366"/>
      <c r="G476" s="366"/>
      <c r="H476" s="366"/>
      <c r="I476" s="366"/>
      <c r="J476" s="73"/>
    </row>
    <row r="477" spans="1:13" ht="14.5" customHeight="1" x14ac:dyDescent="0.3">
      <c r="A477" s="366"/>
      <c r="B477" s="366"/>
      <c r="C477" s="366"/>
      <c r="D477" s="366"/>
      <c r="E477" s="366"/>
      <c r="F477" s="366"/>
      <c r="G477" s="366"/>
      <c r="H477" s="366"/>
      <c r="I477" s="366"/>
      <c r="J477" s="73"/>
    </row>
    <row r="478" spans="1:13" ht="14.5" customHeight="1" x14ac:dyDescent="0.3">
      <c r="A478" s="366"/>
      <c r="B478" s="366"/>
      <c r="C478" s="366"/>
      <c r="D478" s="366"/>
      <c r="E478" s="366"/>
      <c r="F478" s="366"/>
      <c r="G478" s="366"/>
      <c r="H478" s="366"/>
      <c r="I478" s="366"/>
      <c r="J478" s="73"/>
    </row>
    <row r="479" spans="1:13" ht="14.5" customHeight="1" x14ac:dyDescent="0.3">
      <c r="A479" s="366"/>
      <c r="B479" s="366"/>
      <c r="C479" s="366"/>
      <c r="D479" s="366"/>
      <c r="E479" s="366"/>
      <c r="F479" s="366"/>
      <c r="G479" s="366"/>
      <c r="H479" s="366"/>
      <c r="I479" s="366"/>
      <c r="J479" s="73"/>
    </row>
    <row r="480" spans="1:13" ht="14.5" customHeight="1" x14ac:dyDescent="0.3">
      <c r="A480" s="366"/>
      <c r="B480" s="366"/>
      <c r="C480" s="366"/>
      <c r="D480" s="366"/>
      <c r="E480" s="366"/>
      <c r="F480" s="366"/>
      <c r="G480" s="366"/>
      <c r="H480" s="366"/>
      <c r="I480" s="366"/>
      <c r="J480" s="73"/>
    </row>
    <row r="481" spans="1:10" ht="14.5" customHeight="1" x14ac:dyDescent="0.3">
      <c r="A481" s="366"/>
      <c r="B481" s="366"/>
      <c r="C481" s="366"/>
      <c r="D481" s="366"/>
      <c r="E481" s="366"/>
      <c r="F481" s="366"/>
      <c r="G481" s="366"/>
      <c r="H481" s="366"/>
      <c r="I481" s="366"/>
      <c r="J481" s="73"/>
    </row>
    <row r="482" spans="1:10" ht="14.5" customHeight="1" x14ac:dyDescent="0.3">
      <c r="A482" s="366"/>
      <c r="B482" s="366"/>
      <c r="C482" s="366"/>
      <c r="D482" s="366"/>
      <c r="E482" s="366"/>
      <c r="F482" s="366"/>
      <c r="G482" s="366"/>
      <c r="H482" s="366"/>
      <c r="I482" s="366"/>
    </row>
    <row r="483" spans="1:10" ht="18" x14ac:dyDescent="0.4">
      <c r="A483" s="375" t="s">
        <v>279</v>
      </c>
      <c r="B483" s="375"/>
      <c r="C483" s="375"/>
      <c r="D483" s="375"/>
      <c r="E483" s="375"/>
      <c r="F483" s="375"/>
      <c r="G483" s="375"/>
      <c r="H483" s="375"/>
      <c r="I483" s="375"/>
    </row>
    <row r="484" spans="1:10" x14ac:dyDescent="0.3">
      <c r="F484" s="200" t="s">
        <v>4</v>
      </c>
      <c r="G484" s="47" t="s">
        <v>5</v>
      </c>
      <c r="H484" s="47" t="s">
        <v>53</v>
      </c>
    </row>
    <row r="485" spans="1:10" x14ac:dyDescent="0.3">
      <c r="F485" s="45" t="s">
        <v>35</v>
      </c>
      <c r="G485" s="47"/>
      <c r="H485" s="47"/>
    </row>
    <row r="486" spans="1:10" ht="13.9" customHeight="1" x14ac:dyDescent="0.3">
      <c r="A486" s="3" t="s">
        <v>280</v>
      </c>
      <c r="F486" s="47"/>
      <c r="G486" s="47"/>
      <c r="H486" s="10"/>
    </row>
    <row r="487" spans="1:10" x14ac:dyDescent="0.3">
      <c r="A487" s="1" t="s">
        <v>113</v>
      </c>
      <c r="F487" s="78">
        <f>[1]AME!E8</f>
        <v>0.11619718309859149</v>
      </c>
      <c r="G487" s="190" t="s">
        <v>281</v>
      </c>
      <c r="H487" s="10"/>
    </row>
    <row r="488" spans="1:10" x14ac:dyDescent="0.3">
      <c r="A488" s="1" t="s">
        <v>18</v>
      </c>
      <c r="F488" s="78">
        <f>[1]AME!E9</f>
        <v>0.82394366197183</v>
      </c>
      <c r="G488" s="10" t="s">
        <v>212</v>
      </c>
      <c r="H488" s="10"/>
    </row>
    <row r="489" spans="1:10" x14ac:dyDescent="0.3">
      <c r="A489" s="1" t="s">
        <v>100</v>
      </c>
      <c r="F489" s="78">
        <f>[1]AME!E10</f>
        <v>4.225352112676057E-2</v>
      </c>
      <c r="G489" s="190" t="s">
        <v>281</v>
      </c>
      <c r="H489" s="10"/>
    </row>
    <row r="490" spans="1:10" x14ac:dyDescent="0.3">
      <c r="A490" s="1" t="s">
        <v>101</v>
      </c>
      <c r="F490" s="78">
        <f>[1]AME!E11</f>
        <v>1.7605633802816902E-2</v>
      </c>
      <c r="G490" s="10" t="s">
        <v>212</v>
      </c>
      <c r="H490" s="10"/>
    </row>
    <row r="491" spans="1:10" x14ac:dyDescent="0.3">
      <c r="A491" s="129"/>
      <c r="F491" s="78"/>
      <c r="G491" s="10"/>
      <c r="H491" s="47"/>
    </row>
    <row r="492" spans="1:10" x14ac:dyDescent="0.3">
      <c r="A492" s="3" t="s">
        <v>65</v>
      </c>
      <c r="F492" s="78"/>
      <c r="G492" s="10"/>
      <c r="H492" s="47"/>
    </row>
    <row r="493" spans="1:10" x14ac:dyDescent="0.3">
      <c r="A493" s="4" t="s">
        <v>282</v>
      </c>
      <c r="F493" s="78">
        <f>[1]AME!D14</f>
        <v>7.1471113758189431E-3</v>
      </c>
      <c r="G493" s="10" t="s">
        <v>13</v>
      </c>
      <c r="H493" s="215">
        <v>1</v>
      </c>
    </row>
    <row r="494" spans="1:10" x14ac:dyDescent="0.3">
      <c r="A494" s="4" t="s">
        <v>283</v>
      </c>
      <c r="F494" s="78">
        <f>[1]AME!D15</f>
        <v>6.5157832042882599E-2</v>
      </c>
      <c r="G494" s="10" t="s">
        <v>13</v>
      </c>
      <c r="H494" s="216">
        <v>2</v>
      </c>
    </row>
    <row r="495" spans="1:10" x14ac:dyDescent="0.3">
      <c r="A495" s="4" t="s">
        <v>284</v>
      </c>
      <c r="F495" s="78">
        <f>[1]AME!D16</f>
        <v>0.26742108397855874</v>
      </c>
      <c r="G495" s="10" t="s">
        <v>13</v>
      </c>
      <c r="H495" s="217">
        <v>3</v>
      </c>
    </row>
    <row r="496" spans="1:10" x14ac:dyDescent="0.3">
      <c r="A496" s="4" t="s">
        <v>285</v>
      </c>
      <c r="F496" s="78">
        <f>[1]AME!D17</f>
        <v>0.38737343656938661</v>
      </c>
      <c r="G496" s="47" t="s">
        <v>13</v>
      </c>
      <c r="H496" s="218">
        <v>4</v>
      </c>
    </row>
    <row r="497" spans="1:10" x14ac:dyDescent="0.3">
      <c r="A497" s="4" t="s">
        <v>286</v>
      </c>
      <c r="F497" s="78">
        <f>[1]AME!D18</f>
        <v>0.27290053603335324</v>
      </c>
      <c r="G497" s="47" t="s">
        <v>13</v>
      </c>
      <c r="H497" s="219">
        <v>5</v>
      </c>
    </row>
    <row r="498" spans="1:10" x14ac:dyDescent="0.3">
      <c r="F498" s="10"/>
      <c r="G498" s="10"/>
      <c r="H498" s="10"/>
    </row>
    <row r="499" spans="1:10" x14ac:dyDescent="0.3">
      <c r="F499" s="10"/>
      <c r="G499" s="10"/>
      <c r="H499" s="10"/>
    </row>
    <row r="500" spans="1:10" ht="18" x14ac:dyDescent="0.4">
      <c r="A500" s="375" t="s">
        <v>287</v>
      </c>
      <c r="B500" s="375"/>
      <c r="C500" s="375"/>
      <c r="D500" s="375"/>
      <c r="E500" s="375"/>
      <c r="F500" s="375"/>
      <c r="G500" s="375"/>
      <c r="H500" s="375"/>
      <c r="I500" s="375"/>
    </row>
    <row r="501" spans="1:10" ht="13.9" customHeight="1" x14ac:dyDescent="0.3">
      <c r="A501" s="366" t="str">
        <f>[1]AME!J5</f>
        <v xml:space="preserve">Selon les participants aux GDC, les déplacés ont dû abandonner leurs AME ou biens pillés lors de leur déplacement réactif pour la plupart ; d’où une insuffisance des AME dans les ménages. 66% de ménages ont un Score Card AME supérieur ou égal à 3. Par ailleurs, 82% de femmes et filles en âge de procréation n’utilisent pas de kits d'hygiène menstruelle par manque de moyens financiers pour s’en acheter. 
 Les déplacés partagent les AMEs avec les familles d’accueil ou ces derniers leur prêtent quelques articles. Les familles d’accueil déplorent n’avoir pas non plus des articles suffisants. 
Les articles ménagers prioritaires sont : Casserole, kits de couchage, habits et bidons. Une intervention en articles ménagers essentiels est recommandée dans la zone. </v>
      </c>
      <c r="B501" s="366"/>
      <c r="C501" s="366"/>
      <c r="D501" s="366"/>
      <c r="E501" s="366"/>
      <c r="F501" s="366"/>
      <c r="G501" s="366"/>
      <c r="H501" s="366"/>
      <c r="I501" s="366"/>
      <c r="J501" s="73"/>
    </row>
    <row r="502" spans="1:10" ht="14.5" customHeight="1" x14ac:dyDescent="0.3">
      <c r="A502" s="366"/>
      <c r="B502" s="366"/>
      <c r="C502" s="366"/>
      <c r="D502" s="366"/>
      <c r="E502" s="366"/>
      <c r="F502" s="366"/>
      <c r="G502" s="366"/>
      <c r="H502" s="366"/>
      <c r="I502" s="366"/>
      <c r="J502" s="73"/>
    </row>
    <row r="503" spans="1:10" ht="14.5" customHeight="1" x14ac:dyDescent="0.3">
      <c r="A503" s="366"/>
      <c r="B503" s="366"/>
      <c r="C503" s="366"/>
      <c r="D503" s="366"/>
      <c r="E503" s="366"/>
      <c r="F503" s="366"/>
      <c r="G503" s="366"/>
      <c r="H503" s="366"/>
      <c r="I503" s="366"/>
      <c r="J503" s="73"/>
    </row>
    <row r="504" spans="1:10" ht="14.5" customHeight="1" x14ac:dyDescent="0.3">
      <c r="A504" s="366"/>
      <c r="B504" s="366"/>
      <c r="C504" s="366"/>
      <c r="D504" s="366"/>
      <c r="E504" s="366"/>
      <c r="F504" s="366"/>
      <c r="G504" s="366"/>
      <c r="H504" s="366"/>
      <c r="I504" s="366"/>
      <c r="J504" s="73"/>
    </row>
    <row r="505" spans="1:10" ht="14.5" customHeight="1" x14ac:dyDescent="0.3">
      <c r="A505" s="366"/>
      <c r="B505" s="366"/>
      <c r="C505" s="366"/>
      <c r="D505" s="366"/>
      <c r="E505" s="366"/>
      <c r="F505" s="366"/>
      <c r="G505" s="366"/>
      <c r="H505" s="366"/>
      <c r="I505" s="366"/>
      <c r="J505" s="73"/>
    </row>
    <row r="506" spans="1:10" ht="14.5" customHeight="1" x14ac:dyDescent="0.3">
      <c r="A506" s="366"/>
      <c r="B506" s="366"/>
      <c r="C506" s="366"/>
      <c r="D506" s="366"/>
      <c r="E506" s="366"/>
      <c r="F506" s="366"/>
      <c r="G506" s="366"/>
      <c r="H506" s="366"/>
      <c r="I506" s="366"/>
      <c r="J506" s="73"/>
    </row>
    <row r="507" spans="1:10" ht="14.5" customHeight="1" x14ac:dyDescent="0.3">
      <c r="A507" s="366"/>
      <c r="B507" s="366"/>
      <c r="C507" s="366"/>
      <c r="D507" s="366"/>
      <c r="E507" s="366"/>
      <c r="F507" s="366"/>
      <c r="G507" s="366"/>
      <c r="H507" s="366"/>
      <c r="I507" s="366"/>
      <c r="J507" s="73"/>
    </row>
    <row r="508" spans="1:10" ht="14.5" customHeight="1" x14ac:dyDescent="0.3">
      <c r="A508" s="366"/>
      <c r="B508" s="366"/>
      <c r="C508" s="366"/>
      <c r="D508" s="366"/>
      <c r="E508" s="366"/>
      <c r="F508" s="366"/>
      <c r="G508" s="366"/>
      <c r="H508" s="366"/>
      <c r="I508" s="366"/>
      <c r="J508" s="73"/>
    </row>
    <row r="509" spans="1:10" ht="14.5" customHeight="1" x14ac:dyDescent="0.3">
      <c r="A509" s="366"/>
      <c r="B509" s="366"/>
      <c r="C509" s="366"/>
      <c r="D509" s="366"/>
      <c r="E509" s="366"/>
      <c r="F509" s="366"/>
      <c r="G509" s="366"/>
      <c r="H509" s="366"/>
      <c r="I509" s="366"/>
      <c r="J509" s="73"/>
    </row>
    <row r="510" spans="1:10" ht="14.5" customHeight="1" x14ac:dyDescent="0.3">
      <c r="A510" s="366"/>
      <c r="B510" s="366"/>
      <c r="C510" s="366"/>
      <c r="D510" s="366"/>
      <c r="E510" s="366"/>
      <c r="F510" s="366"/>
      <c r="G510" s="366"/>
      <c r="H510" s="366"/>
      <c r="I510" s="366"/>
      <c r="J510" s="73"/>
    </row>
    <row r="511" spans="1:10" ht="18" x14ac:dyDescent="0.4">
      <c r="A511" s="365" t="s">
        <v>288</v>
      </c>
      <c r="B511" s="365"/>
      <c r="C511" s="365"/>
      <c r="D511" s="365"/>
      <c r="E511" s="365"/>
      <c r="F511" s="365"/>
      <c r="G511" s="365"/>
      <c r="H511" s="365"/>
      <c r="I511" s="365"/>
    </row>
    <row r="512" spans="1:10" x14ac:dyDescent="0.3">
      <c r="F512" s="47" t="s">
        <v>4</v>
      </c>
      <c r="G512" s="47" t="s">
        <v>5</v>
      </c>
      <c r="H512" s="47" t="s">
        <v>53</v>
      </c>
    </row>
    <row r="513" spans="1:8" ht="16.5" customHeight="1" x14ac:dyDescent="0.3">
      <c r="F513" s="45" t="s">
        <v>35</v>
      </c>
      <c r="G513" s="349" t="s">
        <v>182</v>
      </c>
      <c r="H513" s="47"/>
    </row>
    <row r="514" spans="1:8" x14ac:dyDescent="0.3">
      <c r="F514" s="45"/>
      <c r="G514" s="349"/>
      <c r="H514" s="47"/>
    </row>
    <row r="515" spans="1:8" x14ac:dyDescent="0.3">
      <c r="A515" s="350" t="s">
        <v>289</v>
      </c>
      <c r="B515" s="350"/>
      <c r="C515" s="350"/>
      <c r="D515" s="350"/>
      <c r="F515" s="45"/>
      <c r="G515" s="187" t="e">
        <f>SUM(pondérations_santé)</f>
        <v>#REF!</v>
      </c>
      <c r="H515" s="47"/>
    </row>
    <row r="516" spans="1:8" x14ac:dyDescent="0.3">
      <c r="F516" s="45"/>
      <c r="G516" s="186"/>
      <c r="H516" s="47"/>
    </row>
    <row r="517" spans="1:8" ht="17.25" customHeight="1" x14ac:dyDescent="0.3">
      <c r="A517" s="359" t="s">
        <v>290</v>
      </c>
      <c r="B517" s="359"/>
      <c r="C517" s="359"/>
      <c r="D517" s="359"/>
      <c r="F517" s="45"/>
      <c r="G517" s="188"/>
      <c r="H517" s="10"/>
    </row>
    <row r="518" spans="1:8" ht="15" customHeight="1" x14ac:dyDescent="0.3">
      <c r="A518" s="1" t="s">
        <v>291</v>
      </c>
      <c r="F518" s="10" t="s">
        <v>212</v>
      </c>
      <c r="G518" s="12">
        <v>0</v>
      </c>
      <c r="H518" s="10"/>
    </row>
    <row r="519" spans="1:8" ht="15" customHeight="1" x14ac:dyDescent="0.3">
      <c r="A519" s="1" t="s">
        <v>292</v>
      </c>
      <c r="F519" s="10" t="s">
        <v>212</v>
      </c>
      <c r="G519" s="12">
        <v>9</v>
      </c>
      <c r="H519" s="10"/>
    </row>
    <row r="520" spans="1:8" ht="15" customHeight="1" x14ac:dyDescent="0.3">
      <c r="A520" s="1" t="s">
        <v>293</v>
      </c>
      <c r="F520" s="10" t="s">
        <v>212</v>
      </c>
      <c r="G520" s="12">
        <v>0</v>
      </c>
      <c r="H520" s="10"/>
    </row>
    <row r="521" spans="1:8" ht="15" customHeight="1" x14ac:dyDescent="0.3">
      <c r="A521" s="1" t="s">
        <v>294</v>
      </c>
      <c r="F521" s="10" t="s">
        <v>212</v>
      </c>
      <c r="G521" s="12">
        <v>0</v>
      </c>
      <c r="H521" s="10"/>
    </row>
    <row r="522" spans="1:8" ht="15" customHeight="1" x14ac:dyDescent="0.3">
      <c r="A522" s="1" t="s">
        <v>295</v>
      </c>
      <c r="F522" s="10" t="s">
        <v>212</v>
      </c>
      <c r="G522" s="12">
        <v>12</v>
      </c>
      <c r="H522" s="10"/>
    </row>
    <row r="523" spans="1:8" ht="15" customHeight="1" x14ac:dyDescent="0.3">
      <c r="A523" s="1" t="s">
        <v>296</v>
      </c>
      <c r="F523" s="10" t="s">
        <v>212</v>
      </c>
      <c r="G523" s="12">
        <v>27</v>
      </c>
      <c r="H523" s="10"/>
    </row>
    <row r="524" spans="1:8" ht="15" customHeight="1" x14ac:dyDescent="0.3">
      <c r="A524" s="1" t="s">
        <v>297</v>
      </c>
      <c r="F524" s="10" t="s">
        <v>212</v>
      </c>
      <c r="G524" s="12">
        <v>0</v>
      </c>
      <c r="H524" s="10"/>
    </row>
    <row r="525" spans="1:8" ht="15" customHeight="1" x14ac:dyDescent="0.3">
      <c r="A525" s="1" t="s">
        <v>298</v>
      </c>
      <c r="F525" s="10" t="s">
        <v>212</v>
      </c>
      <c r="G525" s="12">
        <v>0</v>
      </c>
      <c r="H525" s="10"/>
    </row>
    <row r="526" spans="1:8" ht="15" customHeight="1" x14ac:dyDescent="0.3">
      <c r="A526" s="1" t="s">
        <v>299</v>
      </c>
      <c r="F526" s="10" t="s">
        <v>212</v>
      </c>
      <c r="G526" s="12">
        <v>0</v>
      </c>
      <c r="H526" s="10"/>
    </row>
    <row r="527" spans="1:8" ht="15" customHeight="1" x14ac:dyDescent="0.3">
      <c r="A527" s="1" t="s">
        <v>300</v>
      </c>
      <c r="F527" s="10" t="s">
        <v>212</v>
      </c>
      <c r="G527" s="12">
        <v>0</v>
      </c>
      <c r="H527" s="10"/>
    </row>
    <row r="528" spans="1:8" ht="15" customHeight="1" x14ac:dyDescent="0.3">
      <c r="A528" s="1" t="s">
        <v>301</v>
      </c>
      <c r="F528" s="10" t="s">
        <v>212</v>
      </c>
      <c r="G528" s="12">
        <v>2</v>
      </c>
      <c r="H528" s="10"/>
    </row>
    <row r="529" spans="1:8" x14ac:dyDescent="0.3">
      <c r="F529" s="10"/>
      <c r="G529" s="10"/>
      <c r="H529" s="10"/>
    </row>
    <row r="530" spans="1:8" ht="17" x14ac:dyDescent="0.3">
      <c r="A530" s="3" t="s">
        <v>302</v>
      </c>
      <c r="F530" s="47"/>
      <c r="G530" s="47"/>
    </row>
    <row r="531" spans="1:8" x14ac:dyDescent="0.3">
      <c r="A531" s="1" t="s">
        <v>303</v>
      </c>
      <c r="F531" s="78">
        <f>[1]EHA!D17</f>
        <v>0.33098591549295775</v>
      </c>
      <c r="G531" s="10" t="s">
        <v>13</v>
      </c>
      <c r="H531" s="220">
        <v>1</v>
      </c>
    </row>
    <row r="532" spans="1:8" x14ac:dyDescent="0.3">
      <c r="A532" s="1" t="s">
        <v>304</v>
      </c>
      <c r="F532" s="78">
        <f>[1]EHA!D16</f>
        <v>0.53169014084507038</v>
      </c>
      <c r="G532" s="190" t="s">
        <v>13</v>
      </c>
      <c r="H532" s="221">
        <v>3</v>
      </c>
    </row>
    <row r="533" spans="1:8" x14ac:dyDescent="0.3">
      <c r="A533" s="1" t="s">
        <v>305</v>
      </c>
      <c r="F533" s="78">
        <f>[1]EHA!D15</f>
        <v>0.13732394366197184</v>
      </c>
      <c r="G533" s="190" t="s">
        <v>13</v>
      </c>
      <c r="H533" s="222">
        <v>4</v>
      </c>
    </row>
    <row r="535" spans="1:8" x14ac:dyDescent="0.3">
      <c r="A535" s="3" t="s">
        <v>306</v>
      </c>
      <c r="F535" s="10"/>
      <c r="G535" s="10"/>
      <c r="H535" s="10"/>
    </row>
    <row r="536" spans="1:8" ht="36" customHeight="1" x14ac:dyDescent="0.3">
      <c r="A536" s="364" t="s">
        <v>307</v>
      </c>
      <c r="B536" s="364"/>
      <c r="C536" s="364"/>
      <c r="F536" s="46">
        <f>[1]EHA!E8</f>
        <v>0.59375</v>
      </c>
      <c r="G536" s="46" t="s">
        <v>13</v>
      </c>
      <c r="H536" s="223">
        <f>[1]EHA!C8</f>
        <v>3</v>
      </c>
    </row>
    <row r="537" spans="1:8" x14ac:dyDescent="0.3">
      <c r="F537" s="46"/>
      <c r="G537" s="46"/>
      <c r="H537" s="10"/>
    </row>
    <row r="538" spans="1:8" x14ac:dyDescent="0.3">
      <c r="A538" s="3" t="s">
        <v>308</v>
      </c>
      <c r="F538" s="46"/>
      <c r="G538" s="10"/>
      <c r="H538" s="46"/>
    </row>
    <row r="539" spans="1:8" x14ac:dyDescent="0.3">
      <c r="A539" s="1" t="s">
        <v>309</v>
      </c>
      <c r="F539" s="78" t="str">
        <f>[1]EHA!D28</f>
        <v>-</v>
      </c>
      <c r="G539" s="10" t="s">
        <v>13</v>
      </c>
      <c r="H539" s="10"/>
    </row>
    <row r="540" spans="1:8" x14ac:dyDescent="0.3">
      <c r="A540" s="1" t="s">
        <v>310</v>
      </c>
      <c r="F540" s="78" t="str">
        <f>[1]EHA!D40</f>
        <v>-</v>
      </c>
      <c r="G540" s="10" t="s">
        <v>13</v>
      </c>
      <c r="H540" s="10"/>
    </row>
    <row r="541" spans="1:8" x14ac:dyDescent="0.3">
      <c r="A541" s="1" t="s">
        <v>311</v>
      </c>
      <c r="F541" s="78" t="str">
        <f>[1]EHA!D34</f>
        <v>-</v>
      </c>
      <c r="G541" s="10" t="s">
        <v>13</v>
      </c>
      <c r="H541" s="10"/>
    </row>
    <row r="542" spans="1:8" x14ac:dyDescent="0.3">
      <c r="A542" s="1" t="s">
        <v>312</v>
      </c>
      <c r="F542" s="78" t="str">
        <f>[1]EHA!D46</f>
        <v>-</v>
      </c>
      <c r="G542" s="10" t="s">
        <v>13</v>
      </c>
      <c r="H542" s="10"/>
    </row>
    <row r="543" spans="1:8" x14ac:dyDescent="0.3">
      <c r="F543" s="46"/>
      <c r="G543" s="10"/>
    </row>
    <row r="544" spans="1:8" ht="33" customHeight="1" x14ac:dyDescent="0.3">
      <c r="A544" s="370" t="s">
        <v>313</v>
      </c>
      <c r="B544" s="370"/>
      <c r="C544" s="370"/>
      <c r="D544" s="370"/>
      <c r="F544" s="47"/>
      <c r="G544" s="46" t="str">
        <f>[1]EHA!I19</f>
        <v>Aucun, tous les ménages ont assez d'eau</v>
      </c>
      <c r="H544" s="47"/>
    </row>
    <row r="545" spans="1:8" ht="15.75" customHeight="1" x14ac:dyDescent="0.3">
      <c r="A545" s="126"/>
      <c r="B545" s="126"/>
      <c r="C545" s="126"/>
      <c r="D545" s="126"/>
      <c r="F545" s="47"/>
      <c r="G545" s="46"/>
      <c r="H545" s="47"/>
    </row>
    <row r="546" spans="1:8" x14ac:dyDescent="0.3">
      <c r="A546" s="3" t="s">
        <v>314</v>
      </c>
      <c r="F546" s="46"/>
      <c r="G546" s="91"/>
    </row>
    <row r="547" spans="1:8" x14ac:dyDescent="0.3">
      <c r="A547" s="1" t="s">
        <v>315</v>
      </c>
      <c r="F547" s="78">
        <f>+[1]EHA!E51</f>
        <v>0.71126760563380287</v>
      </c>
      <c r="G547" s="10" t="s">
        <v>13</v>
      </c>
      <c r="H547" s="10"/>
    </row>
    <row r="548" spans="1:8" x14ac:dyDescent="0.3">
      <c r="A548" s="1" t="s">
        <v>316</v>
      </c>
      <c r="F548" s="78">
        <f>+[1]EHA!E52</f>
        <v>0.28873239436619719</v>
      </c>
      <c r="G548" s="190" t="s">
        <v>13</v>
      </c>
      <c r="H548" s="10"/>
    </row>
    <row r="549" spans="1:8" x14ac:dyDescent="0.3">
      <c r="A549" s="1" t="s">
        <v>317</v>
      </c>
      <c r="F549" s="78">
        <f>+[1]EHA!E53</f>
        <v>0</v>
      </c>
      <c r="G549" s="190" t="s">
        <v>13</v>
      </c>
      <c r="H549" s="10"/>
    </row>
    <row r="550" spans="1:8" x14ac:dyDescent="0.3">
      <c r="F550" s="46"/>
      <c r="G550" s="10"/>
      <c r="H550" s="10"/>
    </row>
    <row r="551" spans="1:8" ht="17" x14ac:dyDescent="0.3">
      <c r="A551" s="3" t="s">
        <v>318</v>
      </c>
      <c r="F551" s="47"/>
      <c r="G551" s="47"/>
      <c r="H551" s="10"/>
    </row>
    <row r="552" spans="1:8" x14ac:dyDescent="0.3">
      <c r="A552" s="18" t="s">
        <v>319</v>
      </c>
      <c r="F552" s="78">
        <f>[1]EHA!E74</f>
        <v>0.15492957746478872</v>
      </c>
      <c r="G552" s="10">
        <f>[1]EHA!G74</f>
        <v>0</v>
      </c>
      <c r="H552" s="10"/>
    </row>
    <row r="553" spans="1:8" x14ac:dyDescent="0.3">
      <c r="A553" s="18" t="s">
        <v>320</v>
      </c>
      <c r="F553" s="78">
        <f>[1]EHA!E75</f>
        <v>0.11971830985915492</v>
      </c>
      <c r="G553" s="10">
        <f>[1]EHA!G75</f>
        <v>2</v>
      </c>
      <c r="H553" s="10"/>
    </row>
    <row r="554" spans="1:8" ht="16.5" customHeight="1" x14ac:dyDescent="0.3">
      <c r="A554" s="371" t="s">
        <v>321</v>
      </c>
      <c r="B554" s="371"/>
      <c r="C554" s="371"/>
      <c r="F554" s="78">
        <f>[1]EHA!E76</f>
        <v>4.5774647887323945E-2</v>
      </c>
      <c r="G554" s="10">
        <f>[1]EHA!G76</f>
        <v>1</v>
      </c>
      <c r="H554" s="10"/>
    </row>
    <row r="555" spans="1:8" x14ac:dyDescent="0.3">
      <c r="A555" s="18" t="s">
        <v>322</v>
      </c>
      <c r="F555" s="78">
        <f>[1]EHA!E77</f>
        <v>3.5211267605633804E-3</v>
      </c>
      <c r="G555" s="10">
        <f>[1]EHA!G77</f>
        <v>0</v>
      </c>
      <c r="H555" s="10"/>
    </row>
    <row r="556" spans="1:8" ht="16.5" customHeight="1" x14ac:dyDescent="0.3">
      <c r="A556" s="371" t="s">
        <v>323</v>
      </c>
      <c r="B556" s="371"/>
      <c r="C556" s="371"/>
      <c r="F556" s="78">
        <f>[1]EHA!E78</f>
        <v>7.0422535211267607E-3</v>
      </c>
      <c r="G556" s="10">
        <f>[1]EHA!G78</f>
        <v>0</v>
      </c>
      <c r="H556" s="10"/>
    </row>
    <row r="557" spans="1:8" x14ac:dyDescent="0.3">
      <c r="A557" s="18" t="s">
        <v>324</v>
      </c>
      <c r="F557" s="78">
        <f>[1]EHA!E79</f>
        <v>0.16549295774647887</v>
      </c>
      <c r="G557" s="10">
        <f>[1]EHA!G79</f>
        <v>3</v>
      </c>
      <c r="H557" s="10"/>
    </row>
    <row r="558" spans="1:8" ht="16.5" customHeight="1" x14ac:dyDescent="0.3">
      <c r="A558" s="18" t="s">
        <v>325</v>
      </c>
      <c r="B558" s="4"/>
      <c r="C558" s="4"/>
      <c r="D558" s="4"/>
      <c r="F558" s="78">
        <f>[1]EHA!E80</f>
        <v>3.5211267605633804E-2</v>
      </c>
      <c r="G558" s="10">
        <f>[1]EHA!G80</f>
        <v>3</v>
      </c>
      <c r="H558" s="10"/>
    </row>
    <row r="559" spans="1:8" x14ac:dyDescent="0.3">
      <c r="A559" s="18" t="s">
        <v>326</v>
      </c>
      <c r="F559" s="78">
        <f>[1]EHA!E81</f>
        <v>0</v>
      </c>
      <c r="G559" s="10">
        <f>[1]EHA!G81</f>
        <v>0</v>
      </c>
      <c r="H559" s="10"/>
    </row>
    <row r="560" spans="1:8" x14ac:dyDescent="0.3">
      <c r="A560" s="18" t="s">
        <v>327</v>
      </c>
      <c r="F560" s="78">
        <f>[1]EHA!E82</f>
        <v>0.76760563380281688</v>
      </c>
      <c r="G560" s="10">
        <f>[1]EHA!G82</f>
        <v>7</v>
      </c>
      <c r="H560" s="10"/>
    </row>
    <row r="561" spans="1:8" x14ac:dyDescent="0.3">
      <c r="A561" s="18" t="s">
        <v>328</v>
      </c>
      <c r="F561" s="78">
        <f>[1]EHA!E83</f>
        <v>0.14084507042253522</v>
      </c>
      <c r="G561" s="10">
        <f>[1]EHA!G83</f>
        <v>5</v>
      </c>
    </row>
    <row r="562" spans="1:8" x14ac:dyDescent="0.3">
      <c r="A562" s="18" t="s">
        <v>49</v>
      </c>
      <c r="B562" s="126"/>
      <c r="C562" s="126"/>
      <c r="D562" s="126"/>
      <c r="E562" s="126"/>
      <c r="F562" s="78">
        <f>[1]EHA!E84</f>
        <v>2.1126760563380281E-2</v>
      </c>
      <c r="G562" s="10">
        <f>[1]EHA!G84</f>
        <v>3</v>
      </c>
    </row>
    <row r="563" spans="1:8" x14ac:dyDescent="0.3">
      <c r="A563" s="18" t="s">
        <v>100</v>
      </c>
      <c r="B563" s="126"/>
      <c r="C563" s="126"/>
      <c r="D563" s="126"/>
      <c r="E563" s="126"/>
      <c r="F563" s="78">
        <f>[1]EHA!E85</f>
        <v>0</v>
      </c>
      <c r="G563" s="10">
        <f>[1]EHA!G85</f>
        <v>0</v>
      </c>
    </row>
    <row r="564" spans="1:8" x14ac:dyDescent="0.3">
      <c r="A564" s="18"/>
      <c r="B564" s="126"/>
      <c r="C564" s="126"/>
      <c r="D564" s="126"/>
      <c r="E564" s="126"/>
      <c r="F564" s="78"/>
      <c r="G564" s="10"/>
    </row>
    <row r="565" spans="1:8" x14ac:dyDescent="0.3">
      <c r="A565" s="18"/>
      <c r="B565" s="126"/>
      <c r="C565" s="126"/>
      <c r="D565" s="126"/>
      <c r="E565" s="126"/>
      <c r="F565" s="47" t="s">
        <v>4</v>
      </c>
      <c r="G565" s="47" t="s">
        <v>5</v>
      </c>
      <c r="H565" s="47" t="s">
        <v>53</v>
      </c>
    </row>
    <row r="566" spans="1:8" ht="16.5" customHeight="1" x14ac:dyDescent="0.3">
      <c r="A566" s="18"/>
      <c r="B566" s="126"/>
      <c r="C566" s="126"/>
      <c r="D566" s="126"/>
      <c r="E566" s="126"/>
      <c r="F566" s="45" t="s">
        <v>35</v>
      </c>
      <c r="G566" s="349" t="s">
        <v>182</v>
      </c>
      <c r="H566" s="47"/>
    </row>
    <row r="567" spans="1:8" ht="16.5" customHeight="1" x14ac:dyDescent="0.3">
      <c r="A567" s="18"/>
      <c r="B567" s="126"/>
      <c r="C567" s="126"/>
      <c r="D567" s="126"/>
      <c r="E567" s="126"/>
      <c r="F567" s="45"/>
      <c r="G567" s="349"/>
      <c r="H567" s="47"/>
    </row>
    <row r="568" spans="1:8" ht="16.5" customHeight="1" x14ac:dyDescent="0.3">
      <c r="A568" s="350" t="s">
        <v>289</v>
      </c>
      <c r="B568" s="350"/>
      <c r="C568" s="350"/>
      <c r="D568" s="350"/>
      <c r="F568" s="45"/>
      <c r="G568" s="187" t="e">
        <f>SUM(pondérations_santé)</f>
        <v>#REF!</v>
      </c>
      <c r="H568" s="47"/>
    </row>
    <row r="569" spans="1:8" ht="16.5" customHeight="1" x14ac:dyDescent="0.3">
      <c r="A569" s="18"/>
      <c r="B569" s="126"/>
      <c r="C569" s="126"/>
      <c r="D569" s="126"/>
      <c r="E569" s="126"/>
      <c r="F569" s="45"/>
      <c r="G569" s="186"/>
      <c r="H569" s="47"/>
    </row>
    <row r="570" spans="1:8" ht="36" customHeight="1" x14ac:dyDescent="0.3">
      <c r="A570" s="355" t="s">
        <v>329</v>
      </c>
      <c r="B570" s="355"/>
      <c r="C570" s="355"/>
      <c r="D570" s="355"/>
      <c r="E570" s="126"/>
      <c r="F570" s="46"/>
      <c r="G570" s="188"/>
      <c r="H570" s="10"/>
    </row>
    <row r="571" spans="1:8" ht="15" customHeight="1" x14ac:dyDescent="0.3">
      <c r="A571" s="18" t="s">
        <v>330</v>
      </c>
      <c r="B571" s="126"/>
      <c r="C571" s="126"/>
      <c r="D571" s="126"/>
      <c r="E571" s="126"/>
      <c r="F571" s="78">
        <f>[1]EHA!E56</f>
        <v>0</v>
      </c>
      <c r="G571" s="10" t="s">
        <v>13</v>
      </c>
    </row>
    <row r="572" spans="1:8" ht="15" customHeight="1" x14ac:dyDescent="0.3">
      <c r="A572" s="18" t="s">
        <v>331</v>
      </c>
      <c r="B572" s="126"/>
      <c r="C572" s="126"/>
      <c r="D572" s="126"/>
      <c r="E572" s="126"/>
      <c r="F572" s="78">
        <f>[1]EHA!E57</f>
        <v>0</v>
      </c>
      <c r="G572" s="10" t="s">
        <v>13</v>
      </c>
    </row>
    <row r="573" spans="1:8" ht="15" customHeight="1" x14ac:dyDescent="0.3">
      <c r="A573" s="18" t="s">
        <v>332</v>
      </c>
      <c r="B573" s="126"/>
      <c r="C573" s="126"/>
      <c r="D573" s="126"/>
      <c r="E573" s="126"/>
      <c r="F573" s="78">
        <f>[1]EHA!E58</f>
        <v>0</v>
      </c>
      <c r="G573" s="10" t="s">
        <v>13</v>
      </c>
    </row>
    <row r="574" spans="1:8" ht="15" customHeight="1" x14ac:dyDescent="0.3">
      <c r="A574" s="18" t="s">
        <v>333</v>
      </c>
      <c r="B574" s="126"/>
      <c r="C574" s="126"/>
      <c r="D574" s="126"/>
      <c r="E574" s="126"/>
      <c r="F574" s="78">
        <f>[1]EHA!E59</f>
        <v>0</v>
      </c>
      <c r="G574" s="10" t="s">
        <v>13</v>
      </c>
    </row>
    <row r="575" spans="1:8" ht="15" customHeight="1" x14ac:dyDescent="0.3">
      <c r="A575" s="18" t="s">
        <v>334</v>
      </c>
      <c r="B575" s="126"/>
      <c r="C575" s="126"/>
      <c r="D575" s="126"/>
      <c r="E575" s="126"/>
      <c r="F575" s="78">
        <f>[1]EHA!E60</f>
        <v>0</v>
      </c>
      <c r="G575" s="10" t="s">
        <v>13</v>
      </c>
    </row>
    <row r="576" spans="1:8" ht="15" customHeight="1" x14ac:dyDescent="0.3">
      <c r="A576" s="18" t="s">
        <v>100</v>
      </c>
      <c r="B576" s="126"/>
      <c r="C576" s="126"/>
      <c r="D576" s="126"/>
      <c r="E576" s="126"/>
      <c r="F576" s="78">
        <f>[1]EHA!E61</f>
        <v>0</v>
      </c>
      <c r="G576" s="10" t="s">
        <v>13</v>
      </c>
    </row>
    <row r="577" spans="1:8" ht="15" customHeight="1" x14ac:dyDescent="0.3">
      <c r="A577" s="18" t="s">
        <v>101</v>
      </c>
      <c r="B577" s="126"/>
      <c r="C577" s="126"/>
      <c r="D577" s="126"/>
      <c r="E577" s="126"/>
      <c r="F577" s="78">
        <f>[1]EHA!E62</f>
        <v>1</v>
      </c>
      <c r="G577" s="10" t="s">
        <v>13</v>
      </c>
    </row>
    <row r="578" spans="1:8" ht="15.75" customHeight="1" x14ac:dyDescent="0.3">
      <c r="B578" s="129"/>
      <c r="C578" s="129"/>
      <c r="D578" s="129"/>
      <c r="E578" s="129"/>
      <c r="F578" s="46"/>
      <c r="G578" s="186"/>
      <c r="H578" s="10"/>
    </row>
    <row r="579" spans="1:8" ht="17.25" customHeight="1" x14ac:dyDescent="0.3">
      <c r="A579" s="3" t="s">
        <v>335</v>
      </c>
      <c r="B579" s="129"/>
      <c r="C579" s="129"/>
      <c r="D579" s="129"/>
      <c r="E579" s="129"/>
      <c r="F579" s="46"/>
      <c r="G579" s="10"/>
      <c r="H579" s="10"/>
    </row>
    <row r="580" spans="1:8" ht="32.25" customHeight="1" x14ac:dyDescent="0.3">
      <c r="A580" s="367" t="s">
        <v>336</v>
      </c>
      <c r="B580" s="367"/>
      <c r="C580" s="367"/>
      <c r="D580" s="367"/>
      <c r="E580" s="129"/>
      <c r="F580" s="78">
        <f>[1]EHA!E65</f>
        <v>0.18661971830985916</v>
      </c>
      <c r="G580" s="10" t="s">
        <v>13</v>
      </c>
      <c r="H580" s="220">
        <v>1</v>
      </c>
    </row>
    <row r="581" spans="1:8" ht="32.25" customHeight="1" x14ac:dyDescent="0.3">
      <c r="A581" s="367" t="s">
        <v>337</v>
      </c>
      <c r="B581" s="367"/>
      <c r="C581" s="367"/>
      <c r="D581" s="367"/>
      <c r="E581" s="129"/>
      <c r="F581" s="78">
        <f>[1]EHA!E66</f>
        <v>5.9859154929577461E-2</v>
      </c>
      <c r="G581" s="10" t="s">
        <v>13</v>
      </c>
      <c r="H581" s="368">
        <v>2</v>
      </c>
    </row>
    <row r="582" spans="1:8" ht="32.25" customHeight="1" x14ac:dyDescent="0.3">
      <c r="A582" s="367" t="s">
        <v>338</v>
      </c>
      <c r="B582" s="367"/>
      <c r="C582" s="367"/>
      <c r="D582" s="367"/>
      <c r="E582" s="129"/>
      <c r="F582" s="78">
        <f>[1]EHA!E67</f>
        <v>6.3380281690140844E-2</v>
      </c>
      <c r="G582" s="10" t="s">
        <v>13</v>
      </c>
      <c r="H582" s="368"/>
    </row>
    <row r="583" spans="1:8" ht="33" customHeight="1" x14ac:dyDescent="0.3">
      <c r="A583" s="367" t="s">
        <v>339</v>
      </c>
      <c r="B583" s="367"/>
      <c r="C583" s="367"/>
      <c r="D583" s="367"/>
      <c r="E583" s="129"/>
      <c r="F583" s="78">
        <f>[1]EHA!E68</f>
        <v>0.36971830985915494</v>
      </c>
      <c r="G583" s="10" t="s">
        <v>13</v>
      </c>
      <c r="H583" s="369">
        <v>3</v>
      </c>
    </row>
    <row r="584" spans="1:8" ht="32.25" customHeight="1" x14ac:dyDescent="0.3">
      <c r="A584" s="367" t="s">
        <v>340</v>
      </c>
      <c r="B584" s="367"/>
      <c r="C584" s="367"/>
      <c r="D584" s="367"/>
      <c r="F584" s="78">
        <f>[1]EHA!E69</f>
        <v>2.464788732394366E-2</v>
      </c>
      <c r="G584" s="10" t="s">
        <v>13</v>
      </c>
      <c r="H584" s="369"/>
    </row>
    <row r="585" spans="1:8" ht="16.5" customHeight="1" x14ac:dyDescent="0.3">
      <c r="A585" s="201" t="s">
        <v>341</v>
      </c>
      <c r="B585" s="129"/>
      <c r="C585" s="129"/>
      <c r="D585" s="129"/>
      <c r="E585" s="129"/>
      <c r="F585" s="78">
        <f>[1]EHA!E70</f>
        <v>0.13732394366197184</v>
      </c>
      <c r="G585" s="10" t="s">
        <v>13</v>
      </c>
      <c r="H585" s="222">
        <v>4</v>
      </c>
    </row>
    <row r="586" spans="1:8" ht="16.5" customHeight="1" x14ac:dyDescent="0.3">
      <c r="A586" s="201" t="s">
        <v>342</v>
      </c>
      <c r="B586" s="129"/>
      <c r="C586" s="129"/>
      <c r="D586" s="129"/>
      <c r="E586" s="129"/>
      <c r="F586" s="78">
        <f>[1]EHA!E71</f>
        <v>0.20070422535211269</v>
      </c>
      <c r="G586" s="10" t="s">
        <v>13</v>
      </c>
      <c r="H586" s="225">
        <v>5</v>
      </c>
    </row>
    <row r="587" spans="1:8" ht="16.5" customHeight="1" x14ac:dyDescent="0.3">
      <c r="B587" s="129"/>
      <c r="C587" s="129"/>
      <c r="D587" s="129"/>
      <c r="E587" s="129"/>
      <c r="F587" s="46"/>
      <c r="G587" s="10"/>
      <c r="H587" s="91"/>
    </row>
    <row r="588" spans="1:8" ht="13.9" customHeight="1" x14ac:dyDescent="0.3">
      <c r="A588" s="3" t="s">
        <v>343</v>
      </c>
      <c r="B588" s="27"/>
    </row>
    <row r="589" spans="1:8" x14ac:dyDescent="0.3">
      <c r="A589" s="1" t="s">
        <v>344</v>
      </c>
      <c r="F589" s="78">
        <f>[1]EHA!D88</f>
        <v>0</v>
      </c>
      <c r="G589" s="190" t="s">
        <v>212</v>
      </c>
      <c r="H589" s="220">
        <v>1</v>
      </c>
    </row>
    <row r="590" spans="1:8" x14ac:dyDescent="0.3">
      <c r="A590" s="1" t="s">
        <v>345</v>
      </c>
      <c r="B590" s="126"/>
      <c r="F590" s="78">
        <f>[1]EHA!D89</f>
        <v>9.154929577464789E-2</v>
      </c>
      <c r="G590" s="190" t="s">
        <v>212</v>
      </c>
      <c r="H590" s="221">
        <v>3</v>
      </c>
    </row>
    <row r="591" spans="1:8" x14ac:dyDescent="0.3">
      <c r="A591" s="1" t="s">
        <v>18</v>
      </c>
      <c r="B591" s="126"/>
      <c r="F591" s="78">
        <f>[1]EHA!D90</f>
        <v>0.90845070422535212</v>
      </c>
      <c r="G591" s="190" t="s">
        <v>212</v>
      </c>
      <c r="H591" s="225">
        <v>5</v>
      </c>
    </row>
    <row r="592" spans="1:8" ht="13.9" customHeight="1" x14ac:dyDescent="0.3">
      <c r="A592" s="126"/>
      <c r="B592" s="27"/>
    </row>
    <row r="593" spans="1:8" x14ac:dyDescent="0.3">
      <c r="A593" s="226" t="s">
        <v>346</v>
      </c>
      <c r="B593" s="126"/>
      <c r="G593" s="193" t="str">
        <f>[1]EHA!I92</f>
        <v>Aucun(e)</v>
      </c>
    </row>
    <row r="594" spans="1:8" x14ac:dyDescent="0.3">
      <c r="A594" s="27"/>
      <c r="B594" s="126"/>
      <c r="F594" s="46"/>
      <c r="G594" s="10"/>
      <c r="H594" s="10"/>
    </row>
    <row r="595" spans="1:8" x14ac:dyDescent="0.3">
      <c r="A595" s="3" t="s">
        <v>347</v>
      </c>
      <c r="G595" s="10" t="str">
        <f>[1]EHA!I107</f>
        <v>Oui , quelques-un(e)s (moins de la moitié)</v>
      </c>
    </row>
    <row r="596" spans="1:8" x14ac:dyDescent="0.3">
      <c r="A596" s="126"/>
      <c r="F596" s="10"/>
      <c r="G596" s="10"/>
      <c r="H596" s="10"/>
    </row>
    <row r="597" spans="1:8" x14ac:dyDescent="0.3">
      <c r="A597" s="3" t="s">
        <v>348</v>
      </c>
      <c r="F597" s="10"/>
      <c r="G597" s="10"/>
      <c r="H597" s="10"/>
    </row>
    <row r="598" spans="1:8" x14ac:dyDescent="0.3">
      <c r="A598" s="1" t="s">
        <v>113</v>
      </c>
      <c r="F598" s="78">
        <f>[1]EHA!E115</f>
        <v>0.59523809523809523</v>
      </c>
      <c r="G598" s="10" t="s">
        <v>212</v>
      </c>
      <c r="H598" s="10"/>
    </row>
    <row r="599" spans="1:8" x14ac:dyDescent="0.3">
      <c r="A599" s="1" t="s">
        <v>18</v>
      </c>
      <c r="F599" s="78">
        <f>[1]EHA!E116</f>
        <v>0.40476190476190477</v>
      </c>
      <c r="G599" s="10" t="s">
        <v>212</v>
      </c>
      <c r="H599" s="10"/>
    </row>
    <row r="600" spans="1:8" x14ac:dyDescent="0.3">
      <c r="A600" s="1" t="s">
        <v>100</v>
      </c>
      <c r="F600" s="78">
        <f>[1]EHA!E117</f>
        <v>0</v>
      </c>
      <c r="G600" s="10" t="s">
        <v>212</v>
      </c>
      <c r="H600" s="10"/>
    </row>
    <row r="601" spans="1:8" x14ac:dyDescent="0.3">
      <c r="A601" s="1" t="s">
        <v>101</v>
      </c>
      <c r="F601" s="78">
        <f>[1]EHA!E118</f>
        <v>0</v>
      </c>
      <c r="G601" s="10" t="s">
        <v>212</v>
      </c>
      <c r="H601" s="10"/>
    </row>
    <row r="602" spans="1:8" x14ac:dyDescent="0.3">
      <c r="A602" s="227"/>
      <c r="F602" s="10"/>
      <c r="G602" s="10"/>
      <c r="H602" s="10"/>
    </row>
    <row r="603" spans="1:8" x14ac:dyDescent="0.3">
      <c r="A603" s="3" t="s">
        <v>349</v>
      </c>
      <c r="F603" s="10"/>
      <c r="G603" s="10"/>
      <c r="H603" s="10"/>
    </row>
    <row r="604" spans="1:8" x14ac:dyDescent="0.3">
      <c r="A604" s="1" t="s">
        <v>113</v>
      </c>
      <c r="F604" s="78">
        <f>[1]EHA!E121</f>
        <v>7.9365079365079361E-3</v>
      </c>
      <c r="G604" s="10" t="s">
        <v>212</v>
      </c>
      <c r="H604" s="10"/>
    </row>
    <row r="605" spans="1:8" x14ac:dyDescent="0.3">
      <c r="A605" s="1" t="s">
        <v>18</v>
      </c>
      <c r="F605" s="78">
        <f>[1]EHA!E122</f>
        <v>0.98412698412698407</v>
      </c>
      <c r="G605" s="10" t="s">
        <v>212</v>
      </c>
      <c r="H605" s="10"/>
    </row>
    <row r="606" spans="1:8" x14ac:dyDescent="0.3">
      <c r="A606" s="1" t="s">
        <v>100</v>
      </c>
      <c r="F606" s="78">
        <f>[1]EHA!E123</f>
        <v>7.9365079365079361E-3</v>
      </c>
      <c r="G606" s="10" t="s">
        <v>212</v>
      </c>
      <c r="H606" s="10"/>
    </row>
    <row r="607" spans="1:8" x14ac:dyDescent="0.3">
      <c r="A607" s="1" t="s">
        <v>101</v>
      </c>
      <c r="F607" s="78">
        <f>[1]EHA!E124</f>
        <v>0</v>
      </c>
      <c r="G607" s="10" t="s">
        <v>212</v>
      </c>
      <c r="H607" s="10"/>
    </row>
    <row r="608" spans="1:8" x14ac:dyDescent="0.3">
      <c r="A608" s="227"/>
      <c r="F608" s="10"/>
      <c r="G608" s="10"/>
      <c r="H608" s="10"/>
    </row>
    <row r="609" spans="1:8" ht="17" x14ac:dyDescent="0.3">
      <c r="A609" s="3" t="s">
        <v>350</v>
      </c>
      <c r="F609" s="47"/>
      <c r="G609" s="47"/>
      <c r="H609" s="47"/>
    </row>
    <row r="610" spans="1:8" ht="15" customHeight="1" x14ac:dyDescent="0.3">
      <c r="A610" s="1" t="s">
        <v>351</v>
      </c>
      <c r="F610" s="10" t="s">
        <v>212</v>
      </c>
      <c r="G610" s="10">
        <f>[1]EHA!G127</f>
        <v>7</v>
      </c>
      <c r="H610" s="10"/>
    </row>
    <row r="611" spans="1:8" ht="15" customHeight="1" x14ac:dyDescent="0.3">
      <c r="A611" s="1" t="s">
        <v>352</v>
      </c>
      <c r="F611" s="10" t="s">
        <v>212</v>
      </c>
      <c r="G611" s="10">
        <f>[1]EHA!G128</f>
        <v>3</v>
      </c>
      <c r="H611" s="10"/>
    </row>
    <row r="612" spans="1:8" ht="15" customHeight="1" x14ac:dyDescent="0.3">
      <c r="A612" s="1" t="s">
        <v>353</v>
      </c>
      <c r="F612" s="10" t="s">
        <v>212</v>
      </c>
      <c r="G612" s="10">
        <f>[1]EHA!G129</f>
        <v>5</v>
      </c>
      <c r="H612" s="10"/>
    </row>
    <row r="613" spans="1:8" ht="15" customHeight="1" x14ac:dyDescent="0.3">
      <c r="A613" s="1" t="s">
        <v>354</v>
      </c>
      <c r="F613" s="10" t="s">
        <v>212</v>
      </c>
      <c r="G613" s="10">
        <f>[1]EHA!G130</f>
        <v>1</v>
      </c>
      <c r="H613" s="10"/>
    </row>
    <row r="614" spans="1:8" ht="15" customHeight="1" x14ac:dyDescent="0.3">
      <c r="A614" s="1" t="s">
        <v>355</v>
      </c>
      <c r="F614" s="10" t="s">
        <v>212</v>
      </c>
      <c r="G614" s="10">
        <f>[1]EHA!G131</f>
        <v>7</v>
      </c>
      <c r="H614" s="10"/>
    </row>
    <row r="615" spans="1:8" ht="15" customHeight="1" x14ac:dyDescent="0.3">
      <c r="A615" s="1" t="s">
        <v>356</v>
      </c>
      <c r="F615" s="10" t="s">
        <v>212</v>
      </c>
      <c r="G615" s="10">
        <f>[1]EHA!G132</f>
        <v>0</v>
      </c>
      <c r="H615" s="10"/>
    </row>
    <row r="616" spans="1:8" x14ac:dyDescent="0.3">
      <c r="F616" s="10"/>
      <c r="G616" s="10"/>
      <c r="H616" s="10"/>
    </row>
    <row r="617" spans="1:8" x14ac:dyDescent="0.3">
      <c r="F617" s="47" t="s">
        <v>4</v>
      </c>
      <c r="G617" s="47" t="s">
        <v>5</v>
      </c>
      <c r="H617" s="47" t="s">
        <v>53</v>
      </c>
    </row>
    <row r="618" spans="1:8" ht="16.5" customHeight="1" x14ac:dyDescent="0.3">
      <c r="F618" s="45" t="s">
        <v>35</v>
      </c>
      <c r="G618" s="349" t="s">
        <v>182</v>
      </c>
      <c r="H618" s="47"/>
    </row>
    <row r="619" spans="1:8" x14ac:dyDescent="0.3">
      <c r="A619" s="126"/>
      <c r="F619" s="45"/>
      <c r="G619" s="349"/>
      <c r="H619" s="47"/>
    </row>
    <row r="620" spans="1:8" x14ac:dyDescent="0.3">
      <c r="A620" s="350" t="s">
        <v>289</v>
      </c>
      <c r="B620" s="350"/>
      <c r="C620" s="350"/>
      <c r="D620" s="350"/>
      <c r="F620" s="45"/>
      <c r="G620" s="187" t="e">
        <f>SUM(pondérations_santé)</f>
        <v>#REF!</v>
      </c>
      <c r="H620" s="47"/>
    </row>
    <row r="621" spans="1:8" x14ac:dyDescent="0.3">
      <c r="A621" s="126"/>
      <c r="F621" s="45"/>
      <c r="G621" s="186"/>
      <c r="H621" s="47"/>
    </row>
    <row r="622" spans="1:8" ht="17" x14ac:dyDescent="0.3">
      <c r="A622" s="3" t="s">
        <v>357</v>
      </c>
      <c r="F622" s="46"/>
      <c r="G622" s="188"/>
      <c r="H622" s="10"/>
    </row>
    <row r="623" spans="1:8" x14ac:dyDescent="0.3">
      <c r="A623" s="91" t="s">
        <v>358</v>
      </c>
      <c r="B623" s="91"/>
      <c r="C623" s="91"/>
      <c r="D623" s="91"/>
      <c r="F623" s="78">
        <f>[1]EHA!E135</f>
        <v>0</v>
      </c>
      <c r="G623" s="10" t="s">
        <v>212</v>
      </c>
      <c r="H623" s="220">
        <v>1</v>
      </c>
    </row>
    <row r="624" spans="1:8" x14ac:dyDescent="0.3">
      <c r="A624" s="91" t="s">
        <v>359</v>
      </c>
      <c r="B624" s="91"/>
      <c r="C624" s="91"/>
      <c r="D624" s="91"/>
      <c r="F624" s="78">
        <f>[1]EHA!E136</f>
        <v>0</v>
      </c>
      <c r="G624" s="10" t="s">
        <v>212</v>
      </c>
      <c r="H624" s="224">
        <v>2</v>
      </c>
    </row>
    <row r="625" spans="1:10" ht="32.25" customHeight="1" x14ac:dyDescent="0.3">
      <c r="A625" s="364" t="s">
        <v>360</v>
      </c>
      <c r="B625" s="364"/>
      <c r="C625" s="364"/>
      <c r="D625" s="364"/>
      <c r="F625" s="78">
        <f>[1]EHA!E137</f>
        <v>0.16901408450704225</v>
      </c>
      <c r="G625" s="10" t="s">
        <v>212</v>
      </c>
      <c r="H625" s="221">
        <v>3</v>
      </c>
    </row>
    <row r="626" spans="1:10" ht="32.25" customHeight="1" x14ac:dyDescent="0.3">
      <c r="A626" s="364" t="s">
        <v>361</v>
      </c>
      <c r="B626" s="364"/>
      <c r="C626" s="364"/>
      <c r="D626" s="364"/>
      <c r="F626" s="78">
        <f>[1]EHA!E138</f>
        <v>0.25704225352112675</v>
      </c>
      <c r="G626" s="10" t="s">
        <v>212</v>
      </c>
      <c r="H626" s="222">
        <v>4</v>
      </c>
    </row>
    <row r="627" spans="1:10" x14ac:dyDescent="0.3">
      <c r="A627" s="91" t="s">
        <v>362</v>
      </c>
      <c r="B627" s="91"/>
      <c r="C627" s="91"/>
      <c r="D627" s="91"/>
      <c r="F627" s="78">
        <f>[1]EHA!E139</f>
        <v>0.55281690140845074</v>
      </c>
      <c r="G627" s="10" t="s">
        <v>212</v>
      </c>
      <c r="H627" s="225">
        <v>5</v>
      </c>
    </row>
    <row r="628" spans="1:10" x14ac:dyDescent="0.3">
      <c r="A628" s="126"/>
      <c r="F628" s="10"/>
      <c r="G628" s="10"/>
      <c r="H628" s="10"/>
    </row>
    <row r="629" spans="1:10" ht="18" x14ac:dyDescent="0.4">
      <c r="A629" s="365" t="s">
        <v>363</v>
      </c>
      <c r="B629" s="365"/>
      <c r="C629" s="365"/>
      <c r="D629" s="365"/>
      <c r="E629" s="365"/>
      <c r="F629" s="365"/>
      <c r="G629" s="365"/>
      <c r="H629" s="365"/>
      <c r="I629" s="365"/>
    </row>
    <row r="630" spans="1:10" ht="13.9" customHeight="1" x14ac:dyDescent="0.3">
      <c r="A630" s="366" t="str">
        <f>[1]EHA!K5</f>
        <v>Une insuffisance d’eau est signalée à JTN à la suite d’une fuite observée au niveau du captage connecté à un réservoir qui alimente 9 robinets (6 bornes fontaines) dont 6 robinets ne sont pas opérationnels suite au faible débit. Certains ménages parcourent plus de 500 m pour atteindre un point d’eau. Le temps d'attente aux points d'eau va au-delà d'une heure surtout le soir. 
A Mashango, seulement 4 sources qui avaient été construites par HEKS-EPER sont aménagées sur 11 sources ; le village de Mutanda par exemple s’approvisionne en eau sur des sources non aménagées. 
Dans l’aire de santé de Nyarubande avec des villages éparpillés, toutes les sources sont non aménagées ou endommagées d’où la mauvaise qualité de l’eau déplorée par les participants aux groupes de discussion. 
Aucun problème d’eau à Rwindi où HEKS-EPER y a déjà aménagé 3 sources. 
Dans les aires de santé évalués, seulement 33% de ménages utilisent les sources améliorées. 53% de ménages s’approvisionnent en eau aux sources non améliorées et 14% aux eaux de surface. Néanmoins, une moyenne de 76% de ménages disent trouver de l’eau suffisante pour boire, cuisiner, l’hygiène domestique ou pour d’autres fins ; et le temps de puisage est de moins de 30 minutes pour 71% de ménages. 
 77% de ménages n’ont pas des bidons suffisants pour le puisage et le stockage de l’eau.
Une insuffisance criante en hygiène et assainissement est observée dans les aires de santé évaluées. A Rwindi et Nyarubande, plus de 4 ménages partagent une latrine pour la plupart et une moyenne de 60% dans les 3 aires de santé. 55% de ménages n’ont pas de latrines et font la défécation à l’air libre en brousse. La majorité de latrines disponibles dans les 3 aires de santé sont aussi non hygiéniques et non intimes. 
91% de ménages n’ont pas de dispositifs de lavage de mains et du savon ; la majorité ne pratiquent pas au moins 3 moments de lavage de mains (ils ne lavent les mains qu’avant de manger et après le champ sans savons). Les douches sont quasi-inexistantes et la majorité n’ont pas de système de gestion de déchets (fosses à ordures).
Une intervention urgente en EHA est recommandée dans les aires de santé évaluées avec priorité à Nyarubande, Mashango et Petit-Magasin.</v>
      </c>
      <c r="B630" s="366"/>
      <c r="C630" s="366"/>
      <c r="D630" s="366"/>
      <c r="E630" s="366"/>
      <c r="F630" s="366"/>
      <c r="G630" s="366"/>
      <c r="H630" s="366"/>
      <c r="I630" s="366"/>
      <c r="J630" s="73"/>
    </row>
    <row r="631" spans="1:10" ht="14.5" customHeight="1" x14ac:dyDescent="0.3">
      <c r="A631" s="366"/>
      <c r="B631" s="366"/>
      <c r="C631" s="366"/>
      <c r="D631" s="366"/>
      <c r="E631" s="366"/>
      <c r="F631" s="366"/>
      <c r="G631" s="366"/>
      <c r="H631" s="366"/>
      <c r="I631" s="366"/>
      <c r="J631" s="73"/>
    </row>
    <row r="632" spans="1:10" ht="14.5" customHeight="1" x14ac:dyDescent="0.3">
      <c r="A632" s="366"/>
      <c r="B632" s="366"/>
      <c r="C632" s="366"/>
      <c r="D632" s="366"/>
      <c r="E632" s="366"/>
      <c r="F632" s="366"/>
      <c r="G632" s="366"/>
      <c r="H632" s="366"/>
      <c r="I632" s="366"/>
      <c r="J632" s="73"/>
    </row>
    <row r="633" spans="1:10" ht="14.5" customHeight="1" x14ac:dyDescent="0.3">
      <c r="A633" s="366"/>
      <c r="B633" s="366"/>
      <c r="C633" s="366"/>
      <c r="D633" s="366"/>
      <c r="E633" s="366"/>
      <c r="F633" s="366"/>
      <c r="G633" s="366"/>
      <c r="H633" s="366"/>
      <c r="I633" s="366"/>
      <c r="J633" s="73"/>
    </row>
    <row r="634" spans="1:10" ht="14.5" customHeight="1" x14ac:dyDescent="0.3">
      <c r="A634" s="366"/>
      <c r="B634" s="366"/>
      <c r="C634" s="366"/>
      <c r="D634" s="366"/>
      <c r="E634" s="366"/>
      <c r="F634" s="366"/>
      <c r="G634" s="366"/>
      <c r="H634" s="366"/>
      <c r="I634" s="366"/>
      <c r="J634" s="73"/>
    </row>
    <row r="635" spans="1:10" ht="14.5" customHeight="1" x14ac:dyDescent="0.3">
      <c r="A635" s="366"/>
      <c r="B635" s="366"/>
      <c r="C635" s="366"/>
      <c r="D635" s="366"/>
      <c r="E635" s="366"/>
      <c r="F635" s="366"/>
      <c r="G635" s="366"/>
      <c r="H635" s="366"/>
      <c r="I635" s="366"/>
      <c r="J635" s="73"/>
    </row>
    <row r="636" spans="1:10" ht="14.5" customHeight="1" x14ac:dyDescent="0.3">
      <c r="A636" s="366"/>
      <c r="B636" s="366"/>
      <c r="C636" s="366"/>
      <c r="D636" s="366"/>
      <c r="E636" s="366"/>
      <c r="F636" s="366"/>
      <c r="G636" s="366"/>
      <c r="H636" s="366"/>
      <c r="I636" s="366"/>
      <c r="J636" s="73"/>
    </row>
    <row r="637" spans="1:10" ht="14.5" customHeight="1" x14ac:dyDescent="0.3">
      <c r="A637" s="366"/>
      <c r="B637" s="366"/>
      <c r="C637" s="366"/>
      <c r="D637" s="366"/>
      <c r="E637" s="366"/>
      <c r="F637" s="366"/>
      <c r="G637" s="366"/>
      <c r="H637" s="366"/>
      <c r="I637" s="366"/>
      <c r="J637" s="73"/>
    </row>
    <row r="638" spans="1:10" ht="14.5" customHeight="1" x14ac:dyDescent="0.3">
      <c r="A638" s="366"/>
      <c r="B638" s="366"/>
      <c r="C638" s="366"/>
      <c r="D638" s="366"/>
      <c r="E638" s="366"/>
      <c r="F638" s="366"/>
      <c r="G638" s="366"/>
      <c r="H638" s="366"/>
      <c r="I638" s="366"/>
      <c r="J638" s="73"/>
    </row>
    <row r="639" spans="1:10" ht="14.5" customHeight="1" x14ac:dyDescent="0.3">
      <c r="A639" s="366"/>
      <c r="B639" s="366"/>
      <c r="C639" s="366"/>
      <c r="D639" s="366"/>
      <c r="E639" s="366"/>
      <c r="F639" s="366"/>
      <c r="G639" s="366"/>
      <c r="H639" s="366"/>
      <c r="I639" s="366"/>
      <c r="J639" s="73"/>
    </row>
    <row r="640" spans="1:10" ht="14.5" customHeight="1" x14ac:dyDescent="0.3">
      <c r="A640" s="366"/>
      <c r="B640" s="366"/>
      <c r="C640" s="366"/>
      <c r="D640" s="366"/>
      <c r="E640" s="366"/>
      <c r="F640" s="366"/>
      <c r="G640" s="366"/>
      <c r="H640" s="366"/>
      <c r="I640" s="366"/>
      <c r="J640" s="73"/>
    </row>
    <row r="641" spans="1:10" ht="14.5" customHeight="1" x14ac:dyDescent="0.3">
      <c r="A641" s="366"/>
      <c r="B641" s="366"/>
      <c r="C641" s="366"/>
      <c r="D641" s="366"/>
      <c r="E641" s="366"/>
      <c r="F641" s="366"/>
      <c r="G641" s="366"/>
      <c r="H641" s="366"/>
      <c r="I641" s="366"/>
      <c r="J641" s="73"/>
    </row>
    <row r="642" spans="1:10" ht="150" customHeight="1" x14ac:dyDescent="0.3">
      <c r="A642" s="366"/>
      <c r="B642" s="366"/>
      <c r="C642" s="366"/>
      <c r="D642" s="366"/>
      <c r="E642" s="366"/>
      <c r="F642" s="366"/>
      <c r="G642" s="366"/>
      <c r="H642" s="366"/>
      <c r="I642" s="366"/>
      <c r="J642" s="73"/>
    </row>
    <row r="643" spans="1:10" ht="18" x14ac:dyDescent="0.4">
      <c r="A643" s="361" t="s">
        <v>41</v>
      </c>
      <c r="B643" s="361"/>
      <c r="C643" s="361"/>
      <c r="D643" s="361"/>
      <c r="E643" s="361"/>
      <c r="F643" s="361"/>
      <c r="G643" s="361"/>
      <c r="H643" s="361"/>
      <c r="I643" s="361"/>
    </row>
    <row r="644" spans="1:10" x14ac:dyDescent="0.3">
      <c r="A644" s="16"/>
      <c r="F644" s="45"/>
      <c r="G644" s="10"/>
      <c r="H644" s="10"/>
    </row>
    <row r="645" spans="1:10" x14ac:dyDescent="0.3">
      <c r="A645" s="350" t="s">
        <v>364</v>
      </c>
      <c r="B645" s="350"/>
      <c r="C645" s="350"/>
      <c r="D645" s="350"/>
      <c r="F645" s="45"/>
      <c r="G645" s="187" t="e">
        <f>SUM(pondérations_santé)</f>
        <v>#REF!</v>
      </c>
      <c r="H645" s="10"/>
    </row>
    <row r="646" spans="1:10" x14ac:dyDescent="0.3">
      <c r="A646" s="16"/>
      <c r="F646" s="45"/>
      <c r="G646" s="186"/>
      <c r="H646" s="10"/>
    </row>
    <row r="647" spans="1:10" x14ac:dyDescent="0.3">
      <c r="A647" s="3" t="s">
        <v>365</v>
      </c>
      <c r="F647" s="46"/>
      <c r="G647" s="10"/>
      <c r="H647" s="10"/>
    </row>
    <row r="648" spans="1:10" x14ac:dyDescent="0.3">
      <c r="A648" s="1" t="s">
        <v>366</v>
      </c>
      <c r="F648" s="78">
        <f>[1]Santé!E17</f>
        <v>0.8098591549295775</v>
      </c>
      <c r="G648" s="46" t="s">
        <v>212</v>
      </c>
      <c r="H648" s="10"/>
    </row>
    <row r="649" spans="1:10" x14ac:dyDescent="0.3">
      <c r="A649" s="1" t="s">
        <v>367</v>
      </c>
      <c r="F649" s="78">
        <f>[1]Santé!E18</f>
        <v>2.1126760563380281E-2</v>
      </c>
      <c r="G649" s="46" t="s">
        <v>212</v>
      </c>
      <c r="H649" s="10"/>
    </row>
    <row r="650" spans="1:10" x14ac:dyDescent="0.3">
      <c r="A650" s="1" t="s">
        <v>368</v>
      </c>
      <c r="F650" s="78">
        <f>[1]Santé!E19</f>
        <v>0.16901408450704225</v>
      </c>
      <c r="G650" s="46" t="s">
        <v>212</v>
      </c>
      <c r="H650" s="10"/>
    </row>
    <row r="651" spans="1:10" x14ac:dyDescent="0.3">
      <c r="A651" s="1" t="s">
        <v>49</v>
      </c>
      <c r="F651" s="78">
        <f>[1]Santé!E20</f>
        <v>0</v>
      </c>
      <c r="G651" s="46" t="s">
        <v>212</v>
      </c>
      <c r="H651" s="10"/>
    </row>
    <row r="652" spans="1:10" x14ac:dyDescent="0.3">
      <c r="F652" s="78"/>
      <c r="G652" s="46"/>
      <c r="H652" s="10"/>
    </row>
    <row r="653" spans="1:10" x14ac:dyDescent="0.3">
      <c r="A653" s="3" t="s">
        <v>369</v>
      </c>
      <c r="F653" s="46"/>
      <c r="G653" s="10"/>
      <c r="H653" s="10"/>
    </row>
    <row r="654" spans="1:10" x14ac:dyDescent="0.3">
      <c r="A654" s="1" t="s">
        <v>366</v>
      </c>
      <c r="F654" s="78">
        <f>[1]Santé!E23</f>
        <v>0.823943661971831</v>
      </c>
      <c r="G654" s="46" t="s">
        <v>212</v>
      </c>
      <c r="H654" s="10"/>
    </row>
    <row r="655" spans="1:10" x14ac:dyDescent="0.3">
      <c r="A655" s="1" t="s">
        <v>367</v>
      </c>
      <c r="F655" s="78">
        <f>[1]Santé!E24</f>
        <v>1.7605633802816902E-2</v>
      </c>
      <c r="G655" s="46" t="s">
        <v>212</v>
      </c>
      <c r="H655" s="10"/>
    </row>
    <row r="656" spans="1:10" x14ac:dyDescent="0.3">
      <c r="A656" s="1" t="s">
        <v>368</v>
      </c>
      <c r="F656" s="78">
        <f>[1]Santé!E25</f>
        <v>0.15845070422535212</v>
      </c>
      <c r="G656" s="46" t="s">
        <v>212</v>
      </c>
      <c r="H656" s="10"/>
    </row>
    <row r="657" spans="1:8" x14ac:dyDescent="0.3">
      <c r="A657" s="1" t="s">
        <v>49</v>
      </c>
      <c r="F657" s="78">
        <f>[1]Santé!E26</f>
        <v>0</v>
      </c>
      <c r="G657" s="46" t="s">
        <v>212</v>
      </c>
      <c r="H657" s="10"/>
    </row>
    <row r="658" spans="1:8" x14ac:dyDescent="0.3">
      <c r="F658" s="78"/>
      <c r="G658" s="46"/>
      <c r="H658" s="10"/>
    </row>
    <row r="659" spans="1:8" x14ac:dyDescent="0.3">
      <c r="F659" s="46"/>
      <c r="G659" s="46"/>
      <c r="H659" s="10"/>
    </row>
    <row r="660" spans="1:8" x14ac:dyDescent="0.3">
      <c r="A660" s="3" t="s">
        <v>370</v>
      </c>
      <c r="F660" s="46"/>
      <c r="G660" s="12" t="str">
        <f>[1]Santé!I7</f>
        <v>Non consensus</v>
      </c>
      <c r="H660" s="10"/>
    </row>
    <row r="661" spans="1:8" x14ac:dyDescent="0.3">
      <c r="A661" s="3"/>
      <c r="F661" s="46"/>
      <c r="G661" s="12"/>
      <c r="H661" s="10"/>
    </row>
    <row r="662" spans="1:8" x14ac:dyDescent="0.3">
      <c r="A662" s="3" t="s">
        <v>371</v>
      </c>
      <c r="C662" s="3"/>
      <c r="F662" s="10"/>
      <c r="G662" s="10"/>
      <c r="H662" s="10"/>
    </row>
    <row r="663" spans="1:8" x14ac:dyDescent="0.3">
      <c r="A663" s="1" t="s">
        <v>372</v>
      </c>
      <c r="C663" s="91"/>
      <c r="F663" s="78">
        <f>[1]Santé!E37</f>
        <v>0.46830985915492956</v>
      </c>
      <c r="G663" s="46" t="s">
        <v>212</v>
      </c>
      <c r="H663" s="10"/>
    </row>
    <row r="664" spans="1:8" x14ac:dyDescent="0.3">
      <c r="A664" s="1" t="s">
        <v>373</v>
      </c>
      <c r="C664" s="91"/>
      <c r="F664" s="78">
        <f>[1]Santé!E38</f>
        <v>0.37676056338028169</v>
      </c>
      <c r="G664" s="46" t="s">
        <v>212</v>
      </c>
      <c r="H664" s="10"/>
    </row>
    <row r="665" spans="1:8" x14ac:dyDescent="0.3">
      <c r="A665" s="1" t="s">
        <v>374</v>
      </c>
      <c r="C665" s="91"/>
      <c r="F665" s="78">
        <f>[1]Santé!E39</f>
        <v>0.13380281690140844</v>
      </c>
      <c r="G665" s="46" t="s">
        <v>212</v>
      </c>
      <c r="H665" s="10"/>
    </row>
    <row r="666" spans="1:8" x14ac:dyDescent="0.3">
      <c r="A666" s="1" t="s">
        <v>375</v>
      </c>
      <c r="C666" s="189"/>
      <c r="F666" s="78">
        <f>[1]Santé!E40</f>
        <v>2.1126760563380281E-2</v>
      </c>
      <c r="G666" s="46" t="s">
        <v>212</v>
      </c>
    </row>
    <row r="667" spans="1:8" x14ac:dyDescent="0.3">
      <c r="C667" s="189"/>
      <c r="F667" s="78"/>
      <c r="G667" s="46"/>
    </row>
    <row r="668" spans="1:8" x14ac:dyDescent="0.3">
      <c r="A668" s="3" t="s">
        <v>376</v>
      </c>
      <c r="G668" s="10"/>
      <c r="H668" s="10"/>
    </row>
    <row r="669" spans="1:8" x14ac:dyDescent="0.3">
      <c r="A669" s="1" t="s">
        <v>377</v>
      </c>
      <c r="F669" s="46" t="s">
        <v>212</v>
      </c>
      <c r="G669" s="10">
        <f>[1]Santé!G29</f>
        <v>0</v>
      </c>
      <c r="H669" s="10"/>
    </row>
    <row r="670" spans="1:8" x14ac:dyDescent="0.3">
      <c r="A670" s="1" t="s">
        <v>378</v>
      </c>
      <c r="F670" s="46" t="s">
        <v>212</v>
      </c>
      <c r="G670" s="10">
        <f>[1]Santé!G30</f>
        <v>1</v>
      </c>
      <c r="H670" s="10"/>
    </row>
    <row r="671" spans="1:8" x14ac:dyDescent="0.3">
      <c r="A671" s="1" t="s">
        <v>379</v>
      </c>
      <c r="F671" s="46" t="s">
        <v>212</v>
      </c>
      <c r="G671" s="10">
        <f>[1]Santé!G31</f>
        <v>0</v>
      </c>
      <c r="H671" s="10"/>
    </row>
    <row r="672" spans="1:8" x14ac:dyDescent="0.3">
      <c r="A672" s="1" t="s">
        <v>380</v>
      </c>
      <c r="F672" s="46" t="s">
        <v>212</v>
      </c>
      <c r="G672" s="10">
        <f>[1]Santé!G32</f>
        <v>10</v>
      </c>
      <c r="H672" s="10"/>
    </row>
    <row r="673" spans="1:8" x14ac:dyDescent="0.3">
      <c r="A673" s="1" t="s">
        <v>49</v>
      </c>
      <c r="F673" s="46" t="s">
        <v>212</v>
      </c>
      <c r="G673" s="10">
        <f>[1]Santé!G33</f>
        <v>0</v>
      </c>
      <c r="H673" s="10"/>
    </row>
    <row r="674" spans="1:8" x14ac:dyDescent="0.3">
      <c r="A674" s="1" t="s">
        <v>100</v>
      </c>
      <c r="F674" s="46" t="s">
        <v>212</v>
      </c>
      <c r="G674" s="10">
        <f>[1]Santé!G34</f>
        <v>0</v>
      </c>
      <c r="H674" s="10"/>
    </row>
    <row r="675" spans="1:8" x14ac:dyDescent="0.3">
      <c r="C675" s="189"/>
      <c r="F675" s="47" t="s">
        <v>4</v>
      </c>
      <c r="G675" s="47" t="s">
        <v>5</v>
      </c>
      <c r="H675" s="47" t="s">
        <v>53</v>
      </c>
    </row>
    <row r="676" spans="1:8" ht="16.5" customHeight="1" x14ac:dyDescent="0.3">
      <c r="C676" s="189"/>
      <c r="F676" s="45" t="s">
        <v>35</v>
      </c>
      <c r="G676" s="349" t="s">
        <v>182</v>
      </c>
      <c r="H676" s="47"/>
    </row>
    <row r="677" spans="1:8" x14ac:dyDescent="0.3">
      <c r="A677" s="189"/>
      <c r="C677" s="189"/>
      <c r="F677" s="45"/>
      <c r="G677" s="349"/>
      <c r="H677" s="47"/>
    </row>
    <row r="678" spans="1:8" x14ac:dyDescent="0.3">
      <c r="A678" s="350" t="s">
        <v>364</v>
      </c>
      <c r="B678" s="350"/>
      <c r="C678" s="350"/>
      <c r="D678" s="350"/>
      <c r="F678" s="45"/>
      <c r="G678" s="187" t="e">
        <f>SUM(pondérations_santé)</f>
        <v>#REF!</v>
      </c>
      <c r="H678" s="47"/>
    </row>
    <row r="679" spans="1:8" x14ac:dyDescent="0.3">
      <c r="A679" s="189"/>
      <c r="C679" s="189"/>
      <c r="F679" s="45"/>
      <c r="G679" s="186"/>
      <c r="H679" s="47"/>
    </row>
    <row r="680" spans="1:8" ht="17" x14ac:dyDescent="0.3">
      <c r="A680" s="3" t="s">
        <v>381</v>
      </c>
      <c r="F680" s="45"/>
      <c r="G680" s="188"/>
      <c r="H680" s="10"/>
    </row>
    <row r="681" spans="1:8" x14ac:dyDescent="0.3">
      <c r="A681" s="1" t="s">
        <v>382</v>
      </c>
      <c r="F681" s="46" t="s">
        <v>212</v>
      </c>
      <c r="G681" s="228">
        <f>[1]Santé!G43</f>
        <v>0</v>
      </c>
      <c r="H681" s="10"/>
    </row>
    <row r="682" spans="1:8" x14ac:dyDescent="0.3">
      <c r="A682" s="1" t="s">
        <v>383</v>
      </c>
      <c r="F682" s="46" t="s">
        <v>212</v>
      </c>
      <c r="G682" s="228">
        <f>[1]Santé!G44</f>
        <v>0</v>
      </c>
      <c r="H682" s="10"/>
    </row>
    <row r="683" spans="1:8" x14ac:dyDescent="0.3">
      <c r="A683" s="1" t="s">
        <v>384</v>
      </c>
      <c r="F683" s="46" t="s">
        <v>212</v>
      </c>
      <c r="G683" s="228">
        <f>[1]Santé!G45</f>
        <v>1</v>
      </c>
      <c r="H683" s="10"/>
    </row>
    <row r="684" spans="1:8" x14ac:dyDescent="0.3">
      <c r="A684" s="1" t="s">
        <v>385</v>
      </c>
      <c r="F684" s="46" t="s">
        <v>212</v>
      </c>
      <c r="G684" s="228">
        <f>[1]Santé!G46</f>
        <v>9</v>
      </c>
      <c r="H684" s="10"/>
    </row>
    <row r="685" spans="1:8" x14ac:dyDescent="0.3">
      <c r="A685" s="1" t="s">
        <v>386</v>
      </c>
      <c r="F685" s="46" t="s">
        <v>212</v>
      </c>
      <c r="G685" s="228">
        <f>[1]Santé!G47</f>
        <v>11</v>
      </c>
      <c r="H685" s="10"/>
    </row>
    <row r="686" spans="1:8" x14ac:dyDescent="0.3">
      <c r="A686" s="1" t="s">
        <v>387</v>
      </c>
      <c r="F686" s="46" t="s">
        <v>212</v>
      </c>
      <c r="G686" s="228">
        <f>[1]Santé!G48</f>
        <v>2</v>
      </c>
      <c r="H686" s="10"/>
    </row>
    <row r="687" spans="1:8" x14ac:dyDescent="0.3">
      <c r="A687" s="1" t="s">
        <v>388</v>
      </c>
      <c r="F687" s="46" t="s">
        <v>212</v>
      </c>
      <c r="G687" s="228">
        <f>[1]Santé!G49</f>
        <v>0</v>
      </c>
      <c r="H687" s="10"/>
    </row>
    <row r="688" spans="1:8" x14ac:dyDescent="0.3">
      <c r="A688" s="1" t="s">
        <v>389</v>
      </c>
      <c r="F688" s="46" t="s">
        <v>212</v>
      </c>
      <c r="G688" s="228">
        <f>[1]Santé!G50</f>
        <v>0</v>
      </c>
      <c r="H688" s="10"/>
    </row>
    <row r="689" spans="1:13" x14ac:dyDescent="0.3">
      <c r="A689" s="1" t="s">
        <v>390</v>
      </c>
      <c r="F689" s="46" t="s">
        <v>212</v>
      </c>
      <c r="G689" s="228">
        <f>[1]Santé!G51</f>
        <v>0</v>
      </c>
      <c r="H689" s="10"/>
    </row>
    <row r="690" spans="1:13" x14ac:dyDescent="0.3">
      <c r="A690" s="1" t="s">
        <v>391</v>
      </c>
      <c r="F690" s="46" t="s">
        <v>212</v>
      </c>
      <c r="G690" s="228">
        <f>[1]Santé!G52</f>
        <v>0</v>
      </c>
      <c r="H690" s="10"/>
    </row>
    <row r="691" spans="1:13" x14ac:dyDescent="0.3">
      <c r="A691" s="1" t="s">
        <v>49</v>
      </c>
      <c r="F691" s="46" t="s">
        <v>212</v>
      </c>
      <c r="G691" s="228">
        <f>[1]Santé!G53</f>
        <v>0</v>
      </c>
      <c r="H691" s="10"/>
    </row>
    <row r="692" spans="1:13" x14ac:dyDescent="0.3">
      <c r="A692" s="1" t="s">
        <v>392</v>
      </c>
      <c r="F692" s="46" t="s">
        <v>212</v>
      </c>
      <c r="G692" s="228">
        <f>[1]Santé!G54</f>
        <v>0</v>
      </c>
      <c r="H692" s="10"/>
    </row>
    <row r="693" spans="1:13" x14ac:dyDescent="0.3">
      <c r="F693" s="46"/>
      <c r="G693" s="228"/>
      <c r="H693" s="10"/>
    </row>
    <row r="695" spans="1:13" x14ac:dyDescent="0.3">
      <c r="A695" s="3" t="s">
        <v>393</v>
      </c>
      <c r="F695" s="46"/>
      <c r="G695" s="10"/>
      <c r="H695" s="10"/>
    </row>
    <row r="696" spans="1:13" x14ac:dyDescent="0.3">
      <c r="A696" s="1" t="s">
        <v>394</v>
      </c>
      <c r="F696" s="78">
        <f>[1]Santé!E81</f>
        <v>0.59375</v>
      </c>
      <c r="G696" s="10" t="s">
        <v>212</v>
      </c>
      <c r="H696" s="229">
        <f>[1]Santé!C167</f>
        <v>3</v>
      </c>
    </row>
    <row r="697" spans="1:13" x14ac:dyDescent="0.3">
      <c r="A697" s="1" t="s">
        <v>395</v>
      </c>
      <c r="F697" s="78">
        <f>[1]Santé!E86</f>
        <v>0.74479166666666663</v>
      </c>
      <c r="G697" s="10" t="s">
        <v>212</v>
      </c>
      <c r="H697" s="362"/>
      <c r="I697" s="362"/>
      <c r="J697" s="362"/>
      <c r="K697" s="362"/>
      <c r="L697" s="362"/>
      <c r="M697" s="362"/>
    </row>
    <row r="698" spans="1:13" x14ac:dyDescent="0.3">
      <c r="A698" s="1" t="s">
        <v>396</v>
      </c>
      <c r="F698" s="78">
        <f>[1]Santé!E91</f>
        <v>0.397887323943662</v>
      </c>
      <c r="G698" s="10" t="s">
        <v>212</v>
      </c>
      <c r="H698" s="362"/>
      <c r="I698" s="362"/>
      <c r="J698" s="362"/>
      <c r="K698" s="362"/>
      <c r="L698" s="362"/>
      <c r="M698" s="362"/>
    </row>
    <row r="699" spans="1:13" x14ac:dyDescent="0.3">
      <c r="A699" s="230" t="s">
        <v>397</v>
      </c>
      <c r="F699" s="78"/>
      <c r="G699" s="10"/>
      <c r="H699" s="231"/>
      <c r="I699" s="231"/>
      <c r="J699" s="231"/>
      <c r="K699" s="231"/>
      <c r="L699" s="231"/>
      <c r="M699" s="231"/>
    </row>
    <row r="700" spans="1:13" x14ac:dyDescent="0.3">
      <c r="A700" s="230"/>
      <c r="F700" s="78"/>
      <c r="G700" s="10"/>
      <c r="H700" s="231"/>
      <c r="I700" s="231"/>
      <c r="J700" s="231"/>
      <c r="K700" s="231"/>
      <c r="L700" s="231"/>
      <c r="M700" s="231"/>
    </row>
    <row r="701" spans="1:13" x14ac:dyDescent="0.3">
      <c r="A701" s="3" t="s">
        <v>398</v>
      </c>
      <c r="F701" s="10"/>
      <c r="G701" s="10"/>
      <c r="H701" s="10"/>
    </row>
    <row r="702" spans="1:13" x14ac:dyDescent="0.3">
      <c r="A702" s="1" t="s">
        <v>113</v>
      </c>
      <c r="F702" s="78">
        <f>[1]Santé!E96</f>
        <v>8.8028169014084501E-2</v>
      </c>
      <c r="G702" s="10" t="s">
        <v>13</v>
      </c>
      <c r="H702" s="10"/>
    </row>
    <row r="703" spans="1:13" x14ac:dyDescent="0.3">
      <c r="A703" s="1" t="s">
        <v>18</v>
      </c>
      <c r="F703" s="78">
        <f>[1]Santé!E97</f>
        <v>0.9119718309859155</v>
      </c>
      <c r="G703" s="10" t="s">
        <v>13</v>
      </c>
      <c r="H703" s="10"/>
    </row>
    <row r="704" spans="1:13" x14ac:dyDescent="0.3">
      <c r="A704" s="1" t="s">
        <v>100</v>
      </c>
      <c r="F704" s="78">
        <f>[1]Santé!E93</f>
        <v>0</v>
      </c>
      <c r="G704" s="10" t="s">
        <v>13</v>
      </c>
      <c r="H704" s="10"/>
    </row>
    <row r="705" spans="1:8" x14ac:dyDescent="0.3">
      <c r="F705" s="78"/>
      <c r="G705" s="10"/>
      <c r="H705" s="10"/>
    </row>
    <row r="706" spans="1:8" x14ac:dyDescent="0.3">
      <c r="F706" s="10"/>
      <c r="G706" s="10"/>
      <c r="H706" s="10"/>
    </row>
    <row r="707" spans="1:8" x14ac:dyDescent="0.3">
      <c r="A707" s="232" t="s">
        <v>399</v>
      </c>
      <c r="F707" s="363" t="s">
        <v>5</v>
      </c>
      <c r="G707" s="363"/>
      <c r="H707" s="3"/>
    </row>
    <row r="708" spans="1:8" x14ac:dyDescent="0.3">
      <c r="A708" s="3" t="s">
        <v>400</v>
      </c>
      <c r="F708" s="47" t="s">
        <v>401</v>
      </c>
      <c r="G708" s="47" t="s">
        <v>402</v>
      </c>
      <c r="H708" s="10"/>
    </row>
    <row r="709" spans="1:8" ht="15" customHeight="1" x14ac:dyDescent="0.3">
      <c r="A709" s="1" t="s">
        <v>72</v>
      </c>
      <c r="F709" s="12">
        <f>[1]Santé!G155</f>
        <v>8.6666666666666661</v>
      </c>
      <c r="G709" s="12">
        <f>[1]Santé!G143</f>
        <v>226.33333333333334</v>
      </c>
      <c r="H709" s="10"/>
    </row>
    <row r="710" spans="1:8" ht="15" customHeight="1" x14ac:dyDescent="0.3">
      <c r="A710" s="1" t="s">
        <v>403</v>
      </c>
      <c r="F710" s="12">
        <f>[1]Santé!G156</f>
        <v>1</v>
      </c>
      <c r="G710" s="12">
        <f>[1]Santé!G144</f>
        <v>21</v>
      </c>
      <c r="H710" s="10"/>
    </row>
    <row r="711" spans="1:8" ht="15" customHeight="1" x14ac:dyDescent="0.3">
      <c r="A711" s="1" t="s">
        <v>404</v>
      </c>
      <c r="F711" s="12">
        <f>[1]Santé!G157</f>
        <v>1</v>
      </c>
      <c r="G711" s="12">
        <f>[1]Santé!G145</f>
        <v>17.333333333333332</v>
      </c>
      <c r="H711" s="10"/>
    </row>
    <row r="712" spans="1:8" ht="15" customHeight="1" x14ac:dyDescent="0.3">
      <c r="A712" s="1" t="s">
        <v>405</v>
      </c>
      <c r="F712" s="12">
        <f>[1]Santé!G158</f>
        <v>0</v>
      </c>
      <c r="G712" s="12">
        <f>[1]Santé!G146</f>
        <v>4</v>
      </c>
      <c r="H712" s="10"/>
    </row>
    <row r="713" spans="1:8" ht="15" customHeight="1" x14ac:dyDescent="0.3">
      <c r="A713" s="1" t="s">
        <v>406</v>
      </c>
      <c r="F713" s="12">
        <f>[1]Santé!G159</f>
        <v>24</v>
      </c>
      <c r="G713" s="12">
        <f>[1]Santé!G147</f>
        <v>61.5</v>
      </c>
      <c r="H713" s="10"/>
    </row>
    <row r="714" spans="1:8" ht="15" customHeight="1" x14ac:dyDescent="0.3">
      <c r="A714" s="1" t="s">
        <v>407</v>
      </c>
      <c r="F714" s="12">
        <f>[1]Santé!G160</f>
        <v>0</v>
      </c>
      <c r="G714" s="12">
        <f>[1]Santé!G148</f>
        <v>0</v>
      </c>
      <c r="H714" s="10"/>
    </row>
    <row r="715" spans="1:8" ht="15" customHeight="1" x14ac:dyDescent="0.3">
      <c r="A715" s="1" t="s">
        <v>408</v>
      </c>
      <c r="F715" s="12">
        <f>[1]Santé!G161</f>
        <v>0</v>
      </c>
      <c r="G715" s="12">
        <f>[1]Santé!G149</f>
        <v>0</v>
      </c>
      <c r="H715" s="10"/>
    </row>
    <row r="716" spans="1:8" ht="15" customHeight="1" x14ac:dyDescent="0.3">
      <c r="A716" s="1" t="s">
        <v>409</v>
      </c>
      <c r="F716" s="12">
        <f>[1]Santé!G162</f>
        <v>0</v>
      </c>
      <c r="G716" s="12">
        <f>[1]Santé!G150</f>
        <v>0</v>
      </c>
      <c r="H716" s="10"/>
    </row>
    <row r="717" spans="1:8" ht="15" customHeight="1" x14ac:dyDescent="0.3">
      <c r="A717" s="1" t="s">
        <v>410</v>
      </c>
      <c r="F717" s="12">
        <f>[1]Santé!G163</f>
        <v>0</v>
      </c>
      <c r="G717" s="12">
        <f>[1]Santé!G151</f>
        <v>0</v>
      </c>
      <c r="H717" s="10"/>
    </row>
    <row r="718" spans="1:8" ht="15" customHeight="1" x14ac:dyDescent="0.3">
      <c r="A718" s="1" t="s">
        <v>49</v>
      </c>
      <c r="F718" s="12">
        <f>[1]Santé!G164</f>
        <v>0</v>
      </c>
      <c r="G718" s="12">
        <f>[1]Santé!G152</f>
        <v>0</v>
      </c>
      <c r="H718" s="10"/>
    </row>
    <row r="719" spans="1:8" x14ac:dyDescent="0.3">
      <c r="F719" s="12"/>
      <c r="G719" s="12"/>
      <c r="H719" s="10"/>
    </row>
    <row r="720" spans="1:8" x14ac:dyDescent="0.3">
      <c r="A720" s="3" t="s">
        <v>411</v>
      </c>
      <c r="G720" s="10" t="str">
        <f>[1]Santé!I66</f>
        <v>Non, manque grave</v>
      </c>
      <c r="H720" s="190"/>
    </row>
    <row r="721" spans="1:10" x14ac:dyDescent="0.3">
      <c r="A721" s="3" t="s">
        <v>412</v>
      </c>
      <c r="F721" s="10"/>
      <c r="G721" s="10" t="str">
        <f>[1]Santé!I73</f>
        <v>Non, manque grave</v>
      </c>
    </row>
    <row r="722" spans="1:10" ht="34.5" customHeight="1" x14ac:dyDescent="0.3">
      <c r="A722" s="359" t="s">
        <v>413</v>
      </c>
      <c r="B722" s="359"/>
      <c r="C722" s="359"/>
      <c r="D722" s="359"/>
      <c r="F722" s="10"/>
      <c r="G722" s="10" t="str">
        <f>[1]Santé!I60</f>
        <v>Oui, un peu</v>
      </c>
    </row>
    <row r="724" spans="1:10" ht="18" x14ac:dyDescent="0.4">
      <c r="A724" s="361" t="s">
        <v>414</v>
      </c>
      <c r="B724" s="361"/>
      <c r="C724" s="361"/>
      <c r="D724" s="361"/>
      <c r="E724" s="361"/>
      <c r="F724" s="361"/>
      <c r="G724" s="361"/>
      <c r="H724" s="361"/>
      <c r="I724" s="361"/>
    </row>
    <row r="725" spans="1:10" ht="13.9" customHeight="1" x14ac:dyDescent="0.3">
      <c r="A725" s="347" t="str">
        <f>[1]Santé!K5</f>
        <v xml:space="preserve">Les villages évalués sont couverts en santé par 3 centres de santé notamment le Cs Rwindi, Cs JTN et Cs Nyarubande ; et un poste de santé à Mashango (avec un seul infirmier). Le centre de santé de Nyarubande a une très faible capacité d’accueil car fonctionnant dans une maison d’environ 48 m2. Les structures de santé manquent gravement de médicaments et les populations paupérisées par la guerre n’ont pas non plus de moyens financiers pour payer les factures de soins d’où une faible utilisation des services de santé dans les structures proche non appuyées. 19% de ménages recourent à l’automédication ou s’orientent vers les guérisseurs traditionnels. 
Pour accéder aux soins gratuits dans les structures appuyées par MSF à Katsiru, Mweso et Kashuga en cas de gravité de maladies ; les habitants des aires de santé des aires de santé de Rwindi, Nyarubande et JTN parcourent de 2 à 3 heures de marche à pied ; ce qui explique l’utilisation de structure de santé à 81% selon les enquêtes ménages. 
Les femmes enceintes ne s’étant pas orientées dans ces structures à temps sont transportées sur les brancards locaux durant ces longues heures pour accoucher dans les structurées précitées avec risque de complication en cours de route. Selon les participants aux GDC et relais communautaires, 4 personnes déplacées dont 1 femme et 3 enfants de moins de 5 ans sont décédés à domicile dans le village de Mashango, aire de santé de Rwindi depuis juillet 2023 faute d’accès aux de santé.
Selon les participants aux groupes de discussion communautaire et les informateurs clefs, les pathologies les plus courantes pour les adultes sont le paludisme, les IRA et la diarrhée. Pour les enfants &lt; 5 ans, ce sont le paludisme, les IRA et la malnutrition.
Les acteurs PPSSP et SANRU approvisionnent des antipaludéens à travers les BCZ M Birambizo et Kibirizi.
Nécessité urgente de positionnement des acteurs dans les 3 aires de santé pour faciliter l’accès aux soins aux déplacés et communautés hôtes ; augmenter aussi la capacité d’accueil du centre de santé de Nyarubande. </v>
      </c>
      <c r="B725" s="347"/>
      <c r="C725" s="347"/>
      <c r="D725" s="347"/>
      <c r="E725" s="347"/>
      <c r="F725" s="347"/>
      <c r="G725" s="347"/>
      <c r="H725" s="347"/>
      <c r="I725" s="347"/>
      <c r="J725" s="233"/>
    </row>
    <row r="726" spans="1:10" x14ac:dyDescent="0.3">
      <c r="A726" s="347"/>
      <c r="B726" s="347"/>
      <c r="C726" s="347"/>
      <c r="D726" s="347"/>
      <c r="E726" s="347"/>
      <c r="F726" s="347"/>
      <c r="G726" s="347"/>
      <c r="H726" s="347"/>
      <c r="I726" s="347"/>
      <c r="J726" s="233"/>
    </row>
    <row r="727" spans="1:10" x14ac:dyDescent="0.3">
      <c r="A727" s="347"/>
      <c r="B727" s="347"/>
      <c r="C727" s="347"/>
      <c r="D727" s="347"/>
      <c r="E727" s="347"/>
      <c r="F727" s="347"/>
      <c r="G727" s="347"/>
      <c r="H727" s="347"/>
      <c r="I727" s="347"/>
      <c r="J727" s="233"/>
    </row>
    <row r="728" spans="1:10" x14ac:dyDescent="0.3">
      <c r="A728" s="347"/>
      <c r="B728" s="347"/>
      <c r="C728" s="347"/>
      <c r="D728" s="347"/>
      <c r="E728" s="347"/>
      <c r="F728" s="347"/>
      <c r="G728" s="347"/>
      <c r="H728" s="347"/>
      <c r="I728" s="347"/>
      <c r="J728" s="233"/>
    </row>
    <row r="729" spans="1:10" x14ac:dyDescent="0.3">
      <c r="A729" s="347"/>
      <c r="B729" s="347"/>
      <c r="C729" s="347"/>
      <c r="D729" s="347"/>
      <c r="E729" s="347"/>
      <c r="F729" s="347"/>
      <c r="G729" s="347"/>
      <c r="H729" s="347"/>
      <c r="I729" s="347"/>
      <c r="J729" s="233"/>
    </row>
    <row r="730" spans="1:10" x14ac:dyDescent="0.3">
      <c r="A730" s="347"/>
      <c r="B730" s="347"/>
      <c r="C730" s="347"/>
      <c r="D730" s="347"/>
      <c r="E730" s="347"/>
      <c r="F730" s="347"/>
      <c r="G730" s="347"/>
      <c r="H730" s="347"/>
      <c r="I730" s="347"/>
      <c r="J730" s="233"/>
    </row>
    <row r="731" spans="1:10" x14ac:dyDescent="0.3">
      <c r="A731" s="347"/>
      <c r="B731" s="347"/>
      <c r="C731" s="347"/>
      <c r="D731" s="347"/>
      <c r="E731" s="347"/>
      <c r="F731" s="347"/>
      <c r="G731" s="347"/>
      <c r="H731" s="347"/>
      <c r="I731" s="347"/>
      <c r="J731" s="233"/>
    </row>
    <row r="732" spans="1:10" ht="150" customHeight="1" x14ac:dyDescent="0.3">
      <c r="A732" s="347"/>
      <c r="B732" s="347"/>
      <c r="C732" s="347"/>
      <c r="D732" s="347"/>
      <c r="E732" s="347"/>
      <c r="F732" s="347"/>
      <c r="G732" s="347"/>
      <c r="H732" s="347"/>
      <c r="I732" s="347"/>
      <c r="J732" s="233"/>
    </row>
    <row r="733" spans="1:10" ht="18" x14ac:dyDescent="0.4">
      <c r="A733" s="358" t="s">
        <v>45</v>
      </c>
      <c r="B733" s="358"/>
      <c r="C733" s="358"/>
      <c r="D733" s="358"/>
      <c r="E733" s="358"/>
      <c r="F733" s="358"/>
      <c r="G733" s="358"/>
      <c r="H733" s="358"/>
      <c r="I733" s="358"/>
    </row>
    <row r="734" spans="1:10" x14ac:dyDescent="0.3">
      <c r="A734" s="234"/>
      <c r="F734" s="47" t="s">
        <v>4</v>
      </c>
      <c r="G734" s="47" t="s">
        <v>5</v>
      </c>
      <c r="H734" s="47" t="s">
        <v>53</v>
      </c>
    </row>
    <row r="735" spans="1:10" ht="16.5" customHeight="1" x14ac:dyDescent="0.3">
      <c r="A735" s="234"/>
      <c r="F735" s="45" t="s">
        <v>35</v>
      </c>
      <c r="G735" s="349" t="s">
        <v>182</v>
      </c>
    </row>
    <row r="736" spans="1:10" x14ac:dyDescent="0.3">
      <c r="A736" s="234"/>
      <c r="F736" s="45"/>
      <c r="G736" s="349"/>
    </row>
    <row r="737" spans="1:8" x14ac:dyDescent="0.3">
      <c r="A737" s="350" t="s">
        <v>415</v>
      </c>
      <c r="B737" s="350"/>
      <c r="C737" s="350"/>
      <c r="D737" s="350"/>
      <c r="F737" s="45"/>
      <c r="G737" s="187" t="e">
        <f>SUM(pondérations_protection_ic)</f>
        <v>#REF!</v>
      </c>
    </row>
    <row r="738" spans="1:8" x14ac:dyDescent="0.3">
      <c r="A738" s="234"/>
      <c r="F738" s="45"/>
      <c r="G738" s="188"/>
    </row>
    <row r="739" spans="1:8" x14ac:dyDescent="0.3">
      <c r="A739" s="3" t="s">
        <v>416</v>
      </c>
      <c r="F739" s="45"/>
      <c r="G739" s="188"/>
    </row>
    <row r="740" spans="1:8" ht="18" x14ac:dyDescent="0.3">
      <c r="A740" s="1" t="s">
        <v>417</v>
      </c>
      <c r="F740" s="46">
        <f>[1]Protection!E8</f>
        <v>0.26760563380281666</v>
      </c>
      <c r="G740" s="10" t="s">
        <v>13</v>
      </c>
      <c r="H740" s="235">
        <v>5</v>
      </c>
    </row>
    <row r="741" spans="1:8" x14ac:dyDescent="0.3">
      <c r="A741" s="1" t="s">
        <v>418</v>
      </c>
      <c r="F741" s="10" t="s">
        <v>13</v>
      </c>
      <c r="G741" s="10" t="str">
        <f>[1]Protection!I13</f>
        <v>Non</v>
      </c>
    </row>
    <row r="742" spans="1:8" x14ac:dyDescent="0.3">
      <c r="A742" s="1" t="s">
        <v>419</v>
      </c>
      <c r="F742" s="10" t="s">
        <v>13</v>
      </c>
      <c r="G742" s="10">
        <f>[1]Protection!G21</f>
        <v>0</v>
      </c>
      <c r="H742" s="10"/>
    </row>
    <row r="743" spans="1:8" x14ac:dyDescent="0.3">
      <c r="H743" s="10"/>
    </row>
    <row r="744" spans="1:8" x14ac:dyDescent="0.3">
      <c r="A744" s="3" t="s">
        <v>420</v>
      </c>
      <c r="F744" s="47"/>
      <c r="G744" s="47"/>
      <c r="H744" s="10"/>
    </row>
    <row r="745" spans="1:8" ht="18" x14ac:dyDescent="0.3">
      <c r="A745" s="1" t="s">
        <v>421</v>
      </c>
      <c r="F745" s="46">
        <f>[1]Protection!E31</f>
        <v>0.10563380281690136</v>
      </c>
      <c r="G745" s="10" t="s">
        <v>13</v>
      </c>
      <c r="H745" s="235">
        <v>5</v>
      </c>
    </row>
    <row r="746" spans="1:8" x14ac:dyDescent="0.3">
      <c r="A746" s="1" t="s">
        <v>422</v>
      </c>
      <c r="F746" s="10">
        <f>[1]Protection!E37</f>
        <v>8</v>
      </c>
      <c r="G746" s="10" t="s">
        <v>13</v>
      </c>
      <c r="H746" s="10"/>
    </row>
    <row r="747" spans="1:8" x14ac:dyDescent="0.3">
      <c r="A747" s="1" t="s">
        <v>423</v>
      </c>
      <c r="F747" s="10">
        <f>[1]Protection!E38</f>
        <v>20</v>
      </c>
      <c r="G747" s="10" t="s">
        <v>13</v>
      </c>
      <c r="H747" s="10"/>
    </row>
    <row r="748" spans="1:8" x14ac:dyDescent="0.3">
      <c r="A748" s="1" t="s">
        <v>424</v>
      </c>
      <c r="F748" s="10">
        <f>[1]Protection!E39</f>
        <v>2</v>
      </c>
      <c r="G748" s="10" t="s">
        <v>13</v>
      </c>
      <c r="H748" s="10"/>
    </row>
    <row r="749" spans="1:8" x14ac:dyDescent="0.3">
      <c r="F749" s="10"/>
      <c r="G749" s="10"/>
      <c r="H749" s="10"/>
    </row>
    <row r="750" spans="1:8" x14ac:dyDescent="0.3">
      <c r="F750" s="10"/>
      <c r="G750" s="10"/>
      <c r="H750" s="10"/>
    </row>
    <row r="751" spans="1:8" ht="18" customHeight="1" x14ac:dyDescent="0.3">
      <c r="A751" s="359" t="s">
        <v>425</v>
      </c>
      <c r="B751" s="359"/>
      <c r="C751" s="359"/>
      <c r="D751" s="47"/>
      <c r="E751" s="360" t="s">
        <v>426</v>
      </c>
      <c r="F751" s="360"/>
      <c r="G751" s="360"/>
      <c r="H751" s="360"/>
    </row>
    <row r="752" spans="1:8" x14ac:dyDescent="0.3">
      <c r="A752" s="359"/>
      <c r="B752" s="359"/>
      <c r="C752" s="359"/>
      <c r="D752" s="47"/>
      <c r="E752" s="360"/>
      <c r="F752" s="360"/>
      <c r="G752" s="360"/>
      <c r="H752" s="360"/>
    </row>
    <row r="753" spans="1:8" x14ac:dyDescent="0.3">
      <c r="A753" s="3"/>
      <c r="D753" s="10"/>
      <c r="E753" s="236" t="s">
        <v>427</v>
      </c>
      <c r="F753" s="236" t="s">
        <v>428</v>
      </c>
      <c r="G753" s="236" t="s">
        <v>429</v>
      </c>
      <c r="H753" s="236" t="s">
        <v>430</v>
      </c>
    </row>
    <row r="754" spans="1:8" ht="14.25" customHeight="1" x14ac:dyDescent="0.3">
      <c r="A754" s="1" t="s">
        <v>431</v>
      </c>
      <c r="D754" s="78"/>
      <c r="E754" s="99">
        <f>[1]Protection!G121</f>
        <v>1</v>
      </c>
      <c r="F754" s="102">
        <f>[1]Protection!H121</f>
        <v>7</v>
      </c>
      <c r="G754" s="102">
        <f>[1]Protection!I121</f>
        <v>4</v>
      </c>
      <c r="H754" s="102">
        <f>[1]Protection!J121</f>
        <v>6</v>
      </c>
    </row>
    <row r="755" spans="1:8" ht="14.25" customHeight="1" x14ac:dyDescent="0.3">
      <c r="A755" s="234" t="s">
        <v>432</v>
      </c>
      <c r="D755" s="78"/>
      <c r="E755" s="99">
        <f>[1]Protection!G122</f>
        <v>0</v>
      </c>
      <c r="F755" s="102">
        <f>[1]Protection!H122</f>
        <v>0</v>
      </c>
      <c r="G755" s="102">
        <f>[1]Protection!I122</f>
        <v>0</v>
      </c>
      <c r="H755" s="102">
        <f>[1]Protection!J122</f>
        <v>0</v>
      </c>
    </row>
    <row r="756" spans="1:8" ht="14.25" customHeight="1" x14ac:dyDescent="0.3">
      <c r="A756" s="234" t="s">
        <v>433</v>
      </c>
      <c r="D756" s="78"/>
      <c r="E756" s="99">
        <f>[1]Protection!G123</f>
        <v>2</v>
      </c>
      <c r="F756" s="102">
        <f>[1]Protection!H123</f>
        <v>2</v>
      </c>
      <c r="G756" s="102">
        <f>[1]Protection!I123</f>
        <v>2</v>
      </c>
      <c r="H756" s="102">
        <f>[1]Protection!J123</f>
        <v>2</v>
      </c>
    </row>
    <row r="757" spans="1:8" ht="14.25" customHeight="1" x14ac:dyDescent="0.3">
      <c r="A757" s="234" t="s">
        <v>434</v>
      </c>
      <c r="D757" s="78"/>
      <c r="E757" s="99">
        <f>[1]Protection!G124</f>
        <v>1</v>
      </c>
      <c r="F757" s="102">
        <f>[1]Protection!H124</f>
        <v>1</v>
      </c>
      <c r="G757" s="102">
        <f>[1]Protection!I124</f>
        <v>1</v>
      </c>
      <c r="H757" s="102">
        <f>[1]Protection!J124</f>
        <v>1</v>
      </c>
    </row>
    <row r="758" spans="1:8" ht="14.25" customHeight="1" x14ac:dyDescent="0.3">
      <c r="A758" s="234" t="s">
        <v>435</v>
      </c>
      <c r="D758" s="78"/>
      <c r="E758" s="99">
        <f>[1]Protection!G125</f>
        <v>4</v>
      </c>
      <c r="F758" s="102">
        <f>[1]Protection!H125</f>
        <v>4</v>
      </c>
      <c r="G758" s="102">
        <f>[1]Protection!I125</f>
        <v>3</v>
      </c>
      <c r="H758" s="102">
        <f>[1]Protection!J125</f>
        <v>4</v>
      </c>
    </row>
    <row r="759" spans="1:8" ht="14.25" customHeight="1" x14ac:dyDescent="0.3">
      <c r="A759" s="234" t="s">
        <v>436</v>
      </c>
      <c r="D759" s="78"/>
      <c r="E759" s="99">
        <f>[1]Protection!G126</f>
        <v>0</v>
      </c>
      <c r="F759" s="102">
        <f>[1]Protection!H126</f>
        <v>0</v>
      </c>
      <c r="G759" s="102">
        <f>[1]Protection!I126</f>
        <v>0</v>
      </c>
      <c r="H759" s="102">
        <f>[1]Protection!J126</f>
        <v>0</v>
      </c>
    </row>
    <row r="760" spans="1:8" ht="14.25" customHeight="1" x14ac:dyDescent="0.3">
      <c r="A760" s="234" t="s">
        <v>437</v>
      </c>
      <c r="D760" s="78"/>
      <c r="E760" s="99">
        <f>[1]Protection!G127</f>
        <v>0</v>
      </c>
      <c r="F760" s="102">
        <f>[1]Protection!H127</f>
        <v>0</v>
      </c>
      <c r="G760" s="102">
        <f>[1]Protection!I127</f>
        <v>0</v>
      </c>
      <c r="H760" s="102">
        <f>[1]Protection!J127</f>
        <v>0</v>
      </c>
    </row>
    <row r="761" spans="1:8" ht="14.25" customHeight="1" x14ac:dyDescent="0.3">
      <c r="A761" s="234" t="s">
        <v>438</v>
      </c>
      <c r="D761" s="78"/>
      <c r="E761" s="99">
        <f>[1]Protection!G128</f>
        <v>1</v>
      </c>
      <c r="F761" s="102">
        <f>[1]Protection!H128</f>
        <v>1</v>
      </c>
      <c r="G761" s="102">
        <f>[1]Protection!I128</f>
        <v>0</v>
      </c>
      <c r="H761" s="102">
        <f>[1]Protection!J128</f>
        <v>1</v>
      </c>
    </row>
    <row r="762" spans="1:8" ht="14.25" customHeight="1" x14ac:dyDescent="0.3">
      <c r="A762" s="234" t="s">
        <v>439</v>
      </c>
      <c r="D762" s="78"/>
      <c r="E762" s="99">
        <f>[1]Protection!G129</f>
        <v>0</v>
      </c>
      <c r="F762" s="102">
        <f>[1]Protection!H129</f>
        <v>1</v>
      </c>
      <c r="G762" s="102">
        <f>[1]Protection!I129</f>
        <v>0</v>
      </c>
      <c r="H762" s="102">
        <f>[1]Protection!J129</f>
        <v>0</v>
      </c>
    </row>
    <row r="763" spans="1:8" ht="14.25" customHeight="1" x14ac:dyDescent="0.3">
      <c r="A763" s="234" t="s">
        <v>440</v>
      </c>
      <c r="D763" s="78"/>
      <c r="E763" s="99">
        <f>[1]Protection!G130</f>
        <v>0</v>
      </c>
      <c r="F763" s="102">
        <f>[1]Protection!H130</f>
        <v>0</v>
      </c>
      <c r="G763" s="102">
        <f>[1]Protection!I130</f>
        <v>0</v>
      </c>
      <c r="H763" s="102">
        <f>[1]Protection!J130</f>
        <v>0</v>
      </c>
    </row>
    <row r="764" spans="1:8" ht="14.25" customHeight="1" x14ac:dyDescent="0.3">
      <c r="A764" s="234" t="s">
        <v>441</v>
      </c>
      <c r="D764" s="78"/>
      <c r="E764" s="99">
        <f>[1]Protection!G131</f>
        <v>0</v>
      </c>
      <c r="F764" s="102">
        <f>[1]Protection!H131</f>
        <v>0</v>
      </c>
      <c r="G764" s="102">
        <f>[1]Protection!I131</f>
        <v>0</v>
      </c>
      <c r="H764" s="102">
        <f>[1]Protection!J131</f>
        <v>0</v>
      </c>
    </row>
    <row r="765" spans="1:8" ht="14.25" customHeight="1" x14ac:dyDescent="0.3">
      <c r="A765" s="234" t="s">
        <v>442</v>
      </c>
      <c r="D765" s="78"/>
      <c r="E765" s="99">
        <f>[1]Protection!G132</f>
        <v>0</v>
      </c>
      <c r="F765" s="102">
        <f>[1]Protection!H132</f>
        <v>0</v>
      </c>
      <c r="G765" s="102">
        <f>[1]Protection!I132</f>
        <v>0</v>
      </c>
      <c r="H765" s="102">
        <f>[1]Protection!J132</f>
        <v>0</v>
      </c>
    </row>
    <row r="766" spans="1:8" ht="14.25" customHeight="1" x14ac:dyDescent="0.3">
      <c r="A766" s="234" t="s">
        <v>443</v>
      </c>
      <c r="D766" s="78"/>
      <c r="E766" s="99">
        <f>[1]Protection!G133</f>
        <v>5</v>
      </c>
      <c r="F766" s="102">
        <f>[1]Protection!H133</f>
        <v>0</v>
      </c>
      <c r="G766" s="102">
        <f>[1]Protection!I133</f>
        <v>2</v>
      </c>
      <c r="H766" s="102">
        <f>[1]Protection!J133</f>
        <v>0</v>
      </c>
    </row>
    <row r="767" spans="1:8" ht="14.25" customHeight="1" x14ac:dyDescent="0.3">
      <c r="A767" s="234" t="s">
        <v>444</v>
      </c>
      <c r="B767" s="129"/>
      <c r="C767" s="129"/>
      <c r="D767" s="78"/>
      <c r="E767" s="99">
        <f>[1]Protection!G134</f>
        <v>0</v>
      </c>
      <c r="F767" s="102">
        <f>[1]Protection!H134</f>
        <v>0</v>
      </c>
      <c r="G767" s="102">
        <f>[1]Protection!I134</f>
        <v>0</v>
      </c>
      <c r="H767" s="102">
        <f>[1]Protection!J134</f>
        <v>0</v>
      </c>
    </row>
    <row r="768" spans="1:8" ht="14.25" customHeight="1" x14ac:dyDescent="0.3">
      <c r="A768" s="234" t="s">
        <v>445</v>
      </c>
      <c r="B768" s="129"/>
      <c r="C768" s="129"/>
      <c r="D768" s="78"/>
      <c r="E768" s="99">
        <f>[1]Protection!G135</f>
        <v>0</v>
      </c>
      <c r="F768" s="102">
        <f>[1]Protection!H135</f>
        <v>0</v>
      </c>
      <c r="G768" s="102">
        <f>[1]Protection!I135</f>
        <v>1</v>
      </c>
      <c r="H768" s="102">
        <f>[1]Protection!J135</f>
        <v>0</v>
      </c>
    </row>
    <row r="769" spans="1:8" ht="14.25" customHeight="1" x14ac:dyDescent="0.3">
      <c r="A769" s="234" t="s">
        <v>446</v>
      </c>
      <c r="B769" s="129"/>
      <c r="C769" s="129"/>
      <c r="D769" s="78"/>
      <c r="E769" s="99">
        <f>[1]Protection!G136</f>
        <v>0</v>
      </c>
      <c r="F769" s="102">
        <f>[1]Protection!H136</f>
        <v>0</v>
      </c>
      <c r="G769" s="102">
        <f>[1]Protection!I136</f>
        <v>0</v>
      </c>
      <c r="H769" s="102">
        <f>[1]Protection!J136</f>
        <v>0</v>
      </c>
    </row>
    <row r="770" spans="1:8" ht="14.25" customHeight="1" x14ac:dyDescent="0.3">
      <c r="A770" s="234" t="s">
        <v>447</v>
      </c>
      <c r="B770" s="129"/>
      <c r="C770" s="129"/>
      <c r="D770" s="78"/>
      <c r="E770" s="99">
        <f>[1]Protection!G137</f>
        <v>6</v>
      </c>
      <c r="F770" s="102">
        <f>[1]Protection!H137</f>
        <v>0</v>
      </c>
      <c r="G770" s="102">
        <f>[1]Protection!I137</f>
        <v>4</v>
      </c>
      <c r="H770" s="102">
        <f>[1]Protection!J137</f>
        <v>0</v>
      </c>
    </row>
    <row r="771" spans="1:8" ht="14.25" customHeight="1" x14ac:dyDescent="0.3">
      <c r="A771" s="234" t="s">
        <v>49</v>
      </c>
      <c r="D771" s="78"/>
      <c r="E771" s="99">
        <f>[1]Protection!G138</f>
        <v>0</v>
      </c>
      <c r="F771" s="102">
        <f>[1]Protection!H138</f>
        <v>0</v>
      </c>
      <c r="G771" s="102">
        <f>[1]Protection!I138</f>
        <v>0</v>
      </c>
      <c r="H771" s="102">
        <f>[1]Protection!J138</f>
        <v>0</v>
      </c>
    </row>
    <row r="772" spans="1:8" ht="14.25" customHeight="1" x14ac:dyDescent="0.3">
      <c r="A772" s="234" t="s">
        <v>100</v>
      </c>
      <c r="E772" s="99">
        <f>[1]Protection!G139</f>
        <v>0</v>
      </c>
      <c r="F772" s="102">
        <f>[1]Protection!H139</f>
        <v>0</v>
      </c>
      <c r="G772" s="102">
        <f>[1]Protection!I139</f>
        <v>0</v>
      </c>
      <c r="H772" s="102">
        <f>[1]Protection!J139</f>
        <v>0</v>
      </c>
    </row>
    <row r="773" spans="1:8" ht="14.25" customHeight="1" x14ac:dyDescent="0.3">
      <c r="A773" s="234" t="s">
        <v>101</v>
      </c>
      <c r="E773" s="111">
        <f>[1]Protection!G140</f>
        <v>0</v>
      </c>
      <c r="F773" s="113">
        <f>[1]Protection!H140</f>
        <v>0</v>
      </c>
      <c r="G773" s="113">
        <f>[1]Protection!I140</f>
        <v>0</v>
      </c>
      <c r="H773" s="113">
        <f>[1]Protection!J140</f>
        <v>0</v>
      </c>
    </row>
    <row r="774" spans="1:8" x14ac:dyDescent="0.3">
      <c r="A774" s="234"/>
      <c r="E774" s="10"/>
      <c r="F774" s="10"/>
      <c r="G774" s="10"/>
      <c r="H774" s="10"/>
    </row>
    <row r="775" spans="1:8" ht="20.25" customHeight="1" x14ac:dyDescent="0.3">
      <c r="A775" s="359" t="s">
        <v>448</v>
      </c>
      <c r="B775" s="359"/>
      <c r="C775" s="359"/>
      <c r="D775" s="359"/>
      <c r="E775" s="359"/>
      <c r="F775" s="47"/>
      <c r="G775" s="47"/>
      <c r="H775" s="10"/>
    </row>
    <row r="776" spans="1:8" x14ac:dyDescent="0.3">
      <c r="A776" s="1" t="s">
        <v>449</v>
      </c>
      <c r="F776" s="78">
        <f>[1]Protection!E58</f>
        <v>4.5774647887323945E-2</v>
      </c>
      <c r="G776" s="10" t="s">
        <v>212</v>
      </c>
      <c r="H776" s="10"/>
    </row>
    <row r="777" spans="1:8" x14ac:dyDescent="0.3">
      <c r="A777" s="1" t="s">
        <v>450</v>
      </c>
      <c r="F777" s="78">
        <f>[1]Protection!E59</f>
        <v>2.8169014084507043E-2</v>
      </c>
      <c r="G777" s="10" t="s">
        <v>212</v>
      </c>
      <c r="H777" s="10"/>
    </row>
    <row r="778" spans="1:8" x14ac:dyDescent="0.3">
      <c r="A778" s="1" t="s">
        <v>451</v>
      </c>
      <c r="F778" s="78">
        <f>[1]Protection!E60</f>
        <v>6.6901408450704219E-2</v>
      </c>
      <c r="G778" s="10" t="s">
        <v>212</v>
      </c>
      <c r="H778" s="10"/>
    </row>
    <row r="779" spans="1:8" x14ac:dyDescent="0.3">
      <c r="A779" s="1" t="s">
        <v>452</v>
      </c>
      <c r="F779" s="78">
        <f>[1]Protection!E61</f>
        <v>1.4084507042253521E-2</v>
      </c>
      <c r="G779" s="10" t="s">
        <v>212</v>
      </c>
      <c r="H779" s="10"/>
    </row>
    <row r="780" spans="1:8" x14ac:dyDescent="0.3">
      <c r="A780" s="1" t="s">
        <v>453</v>
      </c>
      <c r="F780" s="78">
        <f>[1]Protection!E62</f>
        <v>0.19366197183098591</v>
      </c>
      <c r="G780" s="10" t="s">
        <v>212</v>
      </c>
      <c r="H780" s="10"/>
    </row>
    <row r="781" spans="1:8" x14ac:dyDescent="0.3">
      <c r="A781" s="1" t="s">
        <v>454</v>
      </c>
      <c r="F781" s="78">
        <f>[1]Protection!E63</f>
        <v>0.72887323943661975</v>
      </c>
      <c r="G781" s="10" t="s">
        <v>212</v>
      </c>
      <c r="H781" s="10"/>
    </row>
    <row r="782" spans="1:8" x14ac:dyDescent="0.3">
      <c r="A782" s="1" t="s">
        <v>455</v>
      </c>
      <c r="F782" s="78">
        <f>[1]Protection!E64</f>
        <v>3.5211267605633804E-3</v>
      </c>
      <c r="G782" s="10" t="s">
        <v>212</v>
      </c>
      <c r="H782" s="10"/>
    </row>
    <row r="783" spans="1:8" x14ac:dyDescent="0.3">
      <c r="F783" s="10"/>
      <c r="G783" s="10"/>
      <c r="H783" s="10"/>
    </row>
    <row r="784" spans="1:8" ht="32.25" customHeight="1" x14ac:dyDescent="0.3">
      <c r="A784" s="359" t="s">
        <v>456</v>
      </c>
      <c r="B784" s="359"/>
      <c r="C784" s="359"/>
      <c r="D784" s="359"/>
      <c r="E784" s="359"/>
      <c r="F784" s="10"/>
      <c r="G784" s="10"/>
      <c r="H784" s="10"/>
    </row>
    <row r="785" spans="1:8" x14ac:dyDescent="0.3">
      <c r="A785" s="1" t="s">
        <v>449</v>
      </c>
      <c r="F785" s="78">
        <f>[1]Protection!E67</f>
        <v>0.10211267605633803</v>
      </c>
      <c r="G785" s="10" t="s">
        <v>212</v>
      </c>
      <c r="H785" s="10"/>
    </row>
    <row r="786" spans="1:8" x14ac:dyDescent="0.3">
      <c r="A786" s="1" t="s">
        <v>450</v>
      </c>
      <c r="F786" s="78">
        <f>[1]Protection!E68</f>
        <v>2.464788732394366E-2</v>
      </c>
      <c r="G786" s="10" t="s">
        <v>212</v>
      </c>
      <c r="H786" s="10"/>
    </row>
    <row r="787" spans="1:8" x14ac:dyDescent="0.3">
      <c r="A787" s="1" t="s">
        <v>451</v>
      </c>
      <c r="F787" s="78">
        <f>[1]Protection!E69</f>
        <v>7.0422535211267607E-3</v>
      </c>
      <c r="G787" s="10" t="s">
        <v>212</v>
      </c>
      <c r="H787" s="10"/>
    </row>
    <row r="788" spans="1:8" x14ac:dyDescent="0.3">
      <c r="A788" s="1" t="s">
        <v>452</v>
      </c>
      <c r="F788" s="78">
        <f>[1]Protection!E70</f>
        <v>7.0422535211267609E-2</v>
      </c>
      <c r="G788" s="10" t="s">
        <v>212</v>
      </c>
      <c r="H788" s="10"/>
    </row>
    <row r="789" spans="1:8" x14ac:dyDescent="0.3">
      <c r="A789" s="1" t="s">
        <v>453</v>
      </c>
      <c r="F789" s="78">
        <f>[1]Protection!E71</f>
        <v>9.154929577464789E-2</v>
      </c>
      <c r="G789" s="10" t="s">
        <v>212</v>
      </c>
      <c r="H789" s="10"/>
    </row>
    <row r="790" spans="1:8" x14ac:dyDescent="0.3">
      <c r="A790" s="1" t="s">
        <v>454</v>
      </c>
      <c r="F790" s="78">
        <f>[1]Protection!E72</f>
        <v>0.76056338028169013</v>
      </c>
      <c r="G790" s="10" t="s">
        <v>212</v>
      </c>
      <c r="H790" s="10"/>
    </row>
    <row r="791" spans="1:8" x14ac:dyDescent="0.3">
      <c r="A791" s="1" t="s">
        <v>455</v>
      </c>
      <c r="F791" s="78">
        <f>[1]Protection!E73</f>
        <v>7.0422535211267607E-3</v>
      </c>
      <c r="G791" s="10" t="s">
        <v>212</v>
      </c>
      <c r="H791" s="10"/>
    </row>
    <row r="792" spans="1:8" x14ac:dyDescent="0.3">
      <c r="F792" s="46"/>
      <c r="G792" s="10"/>
      <c r="H792" s="10"/>
    </row>
    <row r="793" spans="1:8" x14ac:dyDescent="0.3">
      <c r="A793" s="3" t="s">
        <v>457</v>
      </c>
      <c r="F793" s="46"/>
      <c r="G793" s="82" t="str">
        <f>[1]Protection!I23</f>
        <v>Non</v>
      </c>
      <c r="H793" s="10"/>
    </row>
    <row r="794" spans="1:8" x14ac:dyDescent="0.3">
      <c r="F794" s="46"/>
      <c r="G794" s="10"/>
      <c r="H794" s="10"/>
    </row>
    <row r="795" spans="1:8" x14ac:dyDescent="0.3">
      <c r="F795" s="47" t="s">
        <v>4</v>
      </c>
      <c r="G795" s="47" t="s">
        <v>5</v>
      </c>
      <c r="H795" s="47" t="s">
        <v>53</v>
      </c>
    </row>
    <row r="796" spans="1:8" ht="16.5" customHeight="1" x14ac:dyDescent="0.3">
      <c r="F796" s="45" t="s">
        <v>35</v>
      </c>
      <c r="G796" s="349" t="s">
        <v>182</v>
      </c>
    </row>
    <row r="797" spans="1:8" x14ac:dyDescent="0.3">
      <c r="F797" s="45"/>
      <c r="G797" s="349"/>
    </row>
    <row r="798" spans="1:8" x14ac:dyDescent="0.3">
      <c r="A798" s="350" t="s">
        <v>415</v>
      </c>
      <c r="B798" s="350"/>
      <c r="C798" s="350"/>
      <c r="D798" s="350"/>
      <c r="F798" s="45"/>
      <c r="G798" s="187" t="e">
        <f>SUM(pondérations_protection_ic)</f>
        <v>#REF!</v>
      </c>
    </row>
    <row r="799" spans="1:8" ht="10.5" customHeight="1" x14ac:dyDescent="0.3">
      <c r="F799" s="45"/>
      <c r="G799" s="186"/>
    </row>
    <row r="800" spans="1:8" ht="17" x14ac:dyDescent="0.3">
      <c r="A800" s="3" t="s">
        <v>458</v>
      </c>
      <c r="F800" s="45"/>
      <c r="G800" s="188"/>
    </row>
    <row r="801" spans="1:8" x14ac:dyDescent="0.3">
      <c r="A801" s="1" t="s">
        <v>459</v>
      </c>
      <c r="F801" s="78">
        <f>[1]Protection!E76</f>
        <v>0.65140845070422537</v>
      </c>
      <c r="G801" s="10" t="s">
        <v>212</v>
      </c>
      <c r="H801" s="10"/>
    </row>
    <row r="802" spans="1:8" x14ac:dyDescent="0.3">
      <c r="A802" s="1" t="s">
        <v>455</v>
      </c>
      <c r="F802" s="78">
        <f>[1]Protection!E77</f>
        <v>9.5070422535211266E-2</v>
      </c>
      <c r="G802" s="10" t="s">
        <v>212</v>
      </c>
      <c r="H802" s="10"/>
    </row>
    <row r="803" spans="1:8" x14ac:dyDescent="0.3">
      <c r="A803" s="1" t="s">
        <v>460</v>
      </c>
      <c r="F803" s="78">
        <f>[1]Protection!E78</f>
        <v>0.13380281690140844</v>
      </c>
      <c r="G803" s="10" t="s">
        <v>212</v>
      </c>
      <c r="H803" s="10"/>
    </row>
    <row r="804" spans="1:8" x14ac:dyDescent="0.3">
      <c r="A804" s="1" t="s">
        <v>461</v>
      </c>
      <c r="F804" s="78">
        <f>[1]Protection!E79</f>
        <v>0</v>
      </c>
      <c r="G804" s="10" t="s">
        <v>212</v>
      </c>
      <c r="H804" s="10"/>
    </row>
    <row r="805" spans="1:8" x14ac:dyDescent="0.3">
      <c r="A805" s="1" t="s">
        <v>462</v>
      </c>
      <c r="F805" s="78">
        <f>[1]Protection!E80</f>
        <v>7.746478873239436E-2</v>
      </c>
      <c r="G805" s="10" t="s">
        <v>212</v>
      </c>
      <c r="H805" s="10"/>
    </row>
    <row r="806" spans="1:8" x14ac:dyDescent="0.3">
      <c r="A806" s="1" t="s">
        <v>452</v>
      </c>
      <c r="F806" s="78">
        <f>[1]Protection!E81</f>
        <v>5.9859154929577461E-2</v>
      </c>
      <c r="G806" s="10" t="s">
        <v>212</v>
      </c>
      <c r="H806" s="10"/>
    </row>
    <row r="807" spans="1:8" x14ac:dyDescent="0.3">
      <c r="A807" s="1" t="s">
        <v>450</v>
      </c>
      <c r="F807" s="78">
        <f>[1]Protection!E82</f>
        <v>5.9859154929577461E-2</v>
      </c>
      <c r="G807" s="10" t="s">
        <v>212</v>
      </c>
      <c r="H807" s="10"/>
    </row>
    <row r="808" spans="1:8" x14ac:dyDescent="0.3">
      <c r="A808" s="1" t="s">
        <v>463</v>
      </c>
      <c r="F808" s="78">
        <f>[1]Protection!E83</f>
        <v>2.464788732394366E-2</v>
      </c>
      <c r="G808" s="10" t="s">
        <v>212</v>
      </c>
      <c r="H808" s="10"/>
    </row>
    <row r="809" spans="1:8" x14ac:dyDescent="0.3">
      <c r="F809" s="10"/>
      <c r="G809" s="10"/>
      <c r="H809" s="10"/>
    </row>
    <row r="810" spans="1:8" x14ac:dyDescent="0.3">
      <c r="A810" s="3" t="s">
        <v>464</v>
      </c>
      <c r="F810" s="10"/>
      <c r="G810" s="10" t="str">
        <f>[1]Protection!I111</f>
        <v>Non</v>
      </c>
      <c r="H810" s="10"/>
    </row>
    <row r="811" spans="1:8" x14ac:dyDescent="0.3">
      <c r="F811" s="10"/>
      <c r="G811" s="10"/>
      <c r="H811" s="10"/>
    </row>
    <row r="812" spans="1:8" x14ac:dyDescent="0.3">
      <c r="A812" s="83" t="s">
        <v>465</v>
      </c>
      <c r="B812" s="126"/>
      <c r="F812" s="46"/>
      <c r="G812" s="10"/>
      <c r="H812" s="10"/>
    </row>
    <row r="813" spans="1:8" x14ac:dyDescent="0.3">
      <c r="A813" s="1" t="s">
        <v>466</v>
      </c>
      <c r="B813" s="126"/>
      <c r="F813" s="46" t="s">
        <v>212</v>
      </c>
      <c r="G813" s="10">
        <f>[1]Protection!G42</f>
        <v>0</v>
      </c>
      <c r="H813" s="10"/>
    </row>
    <row r="814" spans="1:8" x14ac:dyDescent="0.3">
      <c r="A814" s="1" t="s">
        <v>467</v>
      </c>
      <c r="B814" s="126"/>
      <c r="F814" s="46" t="s">
        <v>212</v>
      </c>
      <c r="G814" s="10">
        <f>[1]Protection!G43</f>
        <v>3</v>
      </c>
      <c r="H814" s="10"/>
    </row>
    <row r="815" spans="1:8" x14ac:dyDescent="0.3">
      <c r="A815" s="1" t="s">
        <v>468</v>
      </c>
      <c r="B815" s="126"/>
      <c r="F815" s="46" t="s">
        <v>212</v>
      </c>
      <c r="G815" s="10">
        <f>[1]Protection!G44</f>
        <v>8</v>
      </c>
      <c r="H815" s="10"/>
    </row>
    <row r="816" spans="1:8" x14ac:dyDescent="0.3">
      <c r="A816" s="1" t="s">
        <v>469</v>
      </c>
      <c r="B816" s="126"/>
      <c r="F816" s="46" t="s">
        <v>212</v>
      </c>
      <c r="G816" s="10">
        <f>[1]Protection!G45</f>
        <v>0</v>
      </c>
      <c r="H816" s="10"/>
    </row>
    <row r="817" spans="1:8" x14ac:dyDescent="0.3">
      <c r="A817" s="1" t="s">
        <v>470</v>
      </c>
      <c r="B817" s="126"/>
      <c r="F817" s="46" t="s">
        <v>212</v>
      </c>
      <c r="G817" s="10">
        <f>[1]Protection!G46</f>
        <v>0</v>
      </c>
      <c r="H817" s="10"/>
    </row>
    <row r="818" spans="1:8" x14ac:dyDescent="0.3">
      <c r="A818" s="1" t="s">
        <v>49</v>
      </c>
      <c r="B818" s="126"/>
      <c r="F818" s="46" t="s">
        <v>212</v>
      </c>
      <c r="G818" s="10">
        <f>[1]Protection!G47</f>
        <v>0</v>
      </c>
      <c r="H818" s="10"/>
    </row>
    <row r="819" spans="1:8" x14ac:dyDescent="0.3">
      <c r="A819" s="1" t="s">
        <v>100</v>
      </c>
      <c r="B819" s="126"/>
      <c r="F819" s="46" t="s">
        <v>212</v>
      </c>
      <c r="G819" s="10">
        <f>[1]Protection!G48</f>
        <v>0</v>
      </c>
      <c r="H819" s="10"/>
    </row>
    <row r="820" spans="1:8" x14ac:dyDescent="0.3">
      <c r="A820" s="1" t="s">
        <v>101</v>
      </c>
      <c r="B820" s="126"/>
      <c r="F820" s="46" t="s">
        <v>212</v>
      </c>
      <c r="G820" s="10">
        <f>[1]Protection!G49</f>
        <v>0</v>
      </c>
      <c r="H820" s="10"/>
    </row>
    <row r="821" spans="1:8" x14ac:dyDescent="0.3">
      <c r="B821" s="126"/>
      <c r="F821" s="46"/>
      <c r="G821" s="10"/>
      <c r="H821" s="10"/>
    </row>
    <row r="822" spans="1:8" ht="13.9" customHeight="1" x14ac:dyDescent="0.3">
      <c r="A822" s="83" t="s">
        <v>471</v>
      </c>
      <c r="G822" s="10" t="str">
        <f>[1]Protection!I51</f>
        <v>Oui</v>
      </c>
    </row>
    <row r="823" spans="1:8" x14ac:dyDescent="0.3">
      <c r="F823" s="46"/>
      <c r="G823" s="10"/>
      <c r="H823" s="10"/>
    </row>
    <row r="824" spans="1:8" ht="17" x14ac:dyDescent="0.3">
      <c r="A824" s="3" t="s">
        <v>472</v>
      </c>
      <c r="F824" s="10"/>
      <c r="G824" s="10"/>
      <c r="H824" s="10"/>
    </row>
    <row r="825" spans="1:8" ht="14.25" customHeight="1" x14ac:dyDescent="0.3">
      <c r="A825" s="1" t="s">
        <v>473</v>
      </c>
      <c r="B825" s="126"/>
      <c r="F825" s="10" t="s">
        <v>212</v>
      </c>
      <c r="G825" s="10">
        <f>[1]Protection!G86</f>
        <v>5</v>
      </c>
    </row>
    <row r="826" spans="1:8" ht="14.25" customHeight="1" x14ac:dyDescent="0.3">
      <c r="A826" s="1" t="s">
        <v>474</v>
      </c>
      <c r="F826" s="10" t="s">
        <v>212</v>
      </c>
      <c r="G826" s="10">
        <f>[1]Protection!G87</f>
        <v>1</v>
      </c>
      <c r="H826" s="10"/>
    </row>
    <row r="827" spans="1:8" ht="14.25" customHeight="1" x14ac:dyDescent="0.3">
      <c r="A827" s="1" t="s">
        <v>475</v>
      </c>
      <c r="F827" s="10" t="s">
        <v>212</v>
      </c>
      <c r="G827" s="10">
        <f>[1]Protection!G88</f>
        <v>1</v>
      </c>
      <c r="H827" s="10"/>
    </row>
    <row r="828" spans="1:8" ht="14.25" customHeight="1" x14ac:dyDescent="0.3">
      <c r="A828" s="1" t="s">
        <v>476</v>
      </c>
      <c r="F828" s="10" t="s">
        <v>212</v>
      </c>
      <c r="G828" s="10">
        <f>[1]Protection!G89</f>
        <v>1</v>
      </c>
      <c r="H828" s="10"/>
    </row>
    <row r="829" spans="1:8" ht="14.25" customHeight="1" x14ac:dyDescent="0.3">
      <c r="A829" s="1" t="s">
        <v>477</v>
      </c>
      <c r="F829" s="10" t="s">
        <v>212</v>
      </c>
      <c r="G829" s="10">
        <f>[1]Protection!G90</f>
        <v>1</v>
      </c>
      <c r="H829" s="10"/>
    </row>
    <row r="830" spans="1:8" ht="14.25" customHeight="1" x14ac:dyDescent="0.3">
      <c r="A830" s="1" t="s">
        <v>478</v>
      </c>
      <c r="F830" s="10" t="s">
        <v>212</v>
      </c>
      <c r="G830" s="10">
        <f>[1]Protection!G91</f>
        <v>2</v>
      </c>
      <c r="H830" s="10"/>
    </row>
    <row r="831" spans="1:8" ht="14.25" customHeight="1" x14ac:dyDescent="0.3">
      <c r="A831" s="1" t="s">
        <v>479</v>
      </c>
      <c r="F831" s="10" t="s">
        <v>212</v>
      </c>
      <c r="G831" s="10">
        <f>[1]Protection!G92</f>
        <v>0</v>
      </c>
      <c r="H831" s="10"/>
    </row>
    <row r="832" spans="1:8" ht="14.25" customHeight="1" x14ac:dyDescent="0.3">
      <c r="A832" s="1" t="s">
        <v>480</v>
      </c>
      <c r="F832" s="10" t="s">
        <v>212</v>
      </c>
      <c r="G832" s="10">
        <f>[1]Protection!G93</f>
        <v>1</v>
      </c>
      <c r="H832" s="10"/>
    </row>
    <row r="833" spans="1:8" ht="14.25" customHeight="1" x14ac:dyDescent="0.3">
      <c r="A833" s="1" t="s">
        <v>481</v>
      </c>
      <c r="F833" s="10" t="s">
        <v>212</v>
      </c>
      <c r="G833" s="10">
        <f>[1]Protection!G94</f>
        <v>0</v>
      </c>
      <c r="H833" s="10"/>
    </row>
    <row r="834" spans="1:8" ht="14.25" customHeight="1" x14ac:dyDescent="0.3">
      <c r="A834" s="1" t="s">
        <v>482</v>
      </c>
      <c r="F834" s="10" t="s">
        <v>212</v>
      </c>
      <c r="G834" s="10">
        <f>[1]Protection!G95</f>
        <v>0</v>
      </c>
      <c r="H834" s="10"/>
    </row>
    <row r="835" spans="1:8" ht="14.25" customHeight="1" x14ac:dyDescent="0.3">
      <c r="A835" s="1" t="s">
        <v>483</v>
      </c>
      <c r="F835" s="10" t="s">
        <v>212</v>
      </c>
      <c r="G835" s="10">
        <f>[1]Protection!G96</f>
        <v>0</v>
      </c>
      <c r="H835" s="10"/>
    </row>
    <row r="836" spans="1:8" ht="14.25" customHeight="1" x14ac:dyDescent="0.3">
      <c r="A836" s="1" t="s">
        <v>484</v>
      </c>
      <c r="F836" s="10" t="s">
        <v>212</v>
      </c>
      <c r="G836" s="10">
        <f>[1]Protection!G97</f>
        <v>0</v>
      </c>
      <c r="H836" s="10"/>
    </row>
    <row r="837" spans="1:8" ht="14.25" customHeight="1" x14ac:dyDescent="0.3">
      <c r="A837" s="1" t="s">
        <v>485</v>
      </c>
      <c r="F837" s="10" t="s">
        <v>212</v>
      </c>
      <c r="G837" s="10">
        <f>[1]Protection!G98</f>
        <v>0</v>
      </c>
      <c r="H837" s="10"/>
    </row>
    <row r="838" spans="1:8" ht="14.25" customHeight="1" x14ac:dyDescent="0.3">
      <c r="A838" s="1" t="s">
        <v>486</v>
      </c>
      <c r="F838" s="10" t="s">
        <v>212</v>
      </c>
      <c r="G838" s="10">
        <f>[1]Protection!G99</f>
        <v>0</v>
      </c>
      <c r="H838" s="10"/>
    </row>
    <row r="839" spans="1:8" ht="14.25" customHeight="1" x14ac:dyDescent="0.3">
      <c r="A839" s="1" t="s">
        <v>487</v>
      </c>
      <c r="F839" s="10" t="s">
        <v>212</v>
      </c>
      <c r="G839" s="10">
        <f>[1]Protection!G100</f>
        <v>0</v>
      </c>
      <c r="H839" s="10"/>
    </row>
    <row r="840" spans="1:8" ht="14.25" customHeight="1" x14ac:dyDescent="0.3">
      <c r="A840" s="1" t="s">
        <v>488</v>
      </c>
      <c r="F840" s="10" t="s">
        <v>212</v>
      </c>
      <c r="G840" s="10">
        <f>[1]Protection!G101</f>
        <v>1</v>
      </c>
      <c r="H840" s="10"/>
    </row>
    <row r="841" spans="1:8" ht="14.25" customHeight="1" x14ac:dyDescent="0.3">
      <c r="A841" s="1" t="s">
        <v>489</v>
      </c>
      <c r="F841" s="10" t="s">
        <v>212</v>
      </c>
      <c r="G841" s="10">
        <f>[1]Protection!G102</f>
        <v>0</v>
      </c>
      <c r="H841" s="10"/>
    </row>
    <row r="842" spans="1:8" ht="14.25" customHeight="1" x14ac:dyDescent="0.3">
      <c r="A842" s="1" t="s">
        <v>490</v>
      </c>
      <c r="F842" s="10" t="s">
        <v>212</v>
      </c>
      <c r="G842" s="10">
        <f>[1]Protection!G103</f>
        <v>0</v>
      </c>
      <c r="H842" s="10"/>
    </row>
    <row r="843" spans="1:8" ht="14.25" customHeight="1" x14ac:dyDescent="0.3">
      <c r="A843" s="1" t="s">
        <v>491</v>
      </c>
      <c r="F843" s="10" t="s">
        <v>212</v>
      </c>
      <c r="G843" s="10">
        <f>[1]Protection!G104</f>
        <v>1</v>
      </c>
      <c r="H843" s="10"/>
    </row>
    <row r="844" spans="1:8" ht="14.25" customHeight="1" x14ac:dyDescent="0.3">
      <c r="A844" s="1" t="s">
        <v>492</v>
      </c>
      <c r="F844" s="10" t="s">
        <v>212</v>
      </c>
      <c r="G844" s="10">
        <f>[1]Protection!G105</f>
        <v>0</v>
      </c>
      <c r="H844" s="10"/>
    </row>
    <row r="845" spans="1:8" ht="14.25" customHeight="1" x14ac:dyDescent="0.3">
      <c r="A845" s="1" t="s">
        <v>493</v>
      </c>
      <c r="F845" s="10" t="s">
        <v>212</v>
      </c>
      <c r="G845" s="10">
        <f>[1]Protection!G106</f>
        <v>0</v>
      </c>
      <c r="H845" s="10"/>
    </row>
    <row r="846" spans="1:8" ht="14.25" customHeight="1" x14ac:dyDescent="0.3">
      <c r="A846" s="1" t="s">
        <v>494</v>
      </c>
      <c r="F846" s="10" t="s">
        <v>212</v>
      </c>
      <c r="G846" s="10">
        <f>[1]Protection!G107</f>
        <v>0</v>
      </c>
    </row>
    <row r="847" spans="1:8" ht="14.25" customHeight="1" x14ac:dyDescent="0.3">
      <c r="A847" s="1" t="s">
        <v>100</v>
      </c>
      <c r="B847" s="126"/>
      <c r="E847" s="16"/>
      <c r="F847" s="10" t="s">
        <v>212</v>
      </c>
      <c r="G847" s="10">
        <f>[1]Protection!G108</f>
        <v>0</v>
      </c>
      <c r="H847" s="10"/>
    </row>
    <row r="848" spans="1:8" ht="14.25" customHeight="1" x14ac:dyDescent="0.3">
      <c r="A848" s="1" t="s">
        <v>49</v>
      </c>
      <c r="B848" s="126"/>
      <c r="E848" s="16"/>
      <c r="F848" s="10" t="s">
        <v>212</v>
      </c>
      <c r="G848" s="10">
        <f>[1]Protection!G109</f>
        <v>1</v>
      </c>
      <c r="H848" s="10"/>
    </row>
    <row r="849" spans="1:11" x14ac:dyDescent="0.3">
      <c r="A849" s="126"/>
      <c r="F849" s="10"/>
      <c r="G849" s="10"/>
      <c r="H849" s="10"/>
    </row>
    <row r="850" spans="1:11" ht="18" x14ac:dyDescent="0.4">
      <c r="A850" s="358" t="s">
        <v>495</v>
      </c>
      <c r="B850" s="358"/>
      <c r="C850" s="358"/>
      <c r="D850" s="358"/>
      <c r="E850" s="358"/>
      <c r="F850" s="358"/>
      <c r="G850" s="358"/>
      <c r="H850" s="358"/>
      <c r="I850" s="358"/>
      <c r="J850" s="237"/>
      <c r="K850" s="237"/>
    </row>
    <row r="851" spans="1:11" ht="13.9" customHeight="1" x14ac:dyDescent="0.3">
      <c r="A851" s="347" t="str">
        <f>[1]Protection!L8</f>
        <v xml:space="preserve">La situation sécuritaire est relativement calme dans les aires de santé évaluées ; néanmoins les populations craignent des éventuelles attaques des groupes armés sur l’axe Bukombo. Les incidents de protection les plus enregistrés dans la zone évaluée sont des arrestations arbitraires, des extorsions et des travaux forcés pour les hommes et des garçons de plus de 16 ans par des groupes armés. 
Les relations entre les déplacés et communautés hôtes sont généralement bonnes. Ces dernières sont néanmoins prêtes à les assister pour un temps limité à la suite de l’insuffisance des ressources. Des mécanismes communautaires de résolution de conflit existent dans tous les villages évalués.  </v>
      </c>
      <c r="B851" s="347"/>
      <c r="C851" s="347"/>
      <c r="D851" s="347"/>
      <c r="E851" s="347"/>
      <c r="F851" s="347"/>
      <c r="G851" s="347"/>
      <c r="H851" s="347"/>
      <c r="I851" s="347"/>
      <c r="J851" s="233"/>
    </row>
    <row r="852" spans="1:11" x14ac:dyDescent="0.3">
      <c r="A852" s="347"/>
      <c r="B852" s="347"/>
      <c r="C852" s="347"/>
      <c r="D852" s="347"/>
      <c r="E852" s="347"/>
      <c r="F852" s="347"/>
      <c r="G852" s="347"/>
      <c r="H852" s="347"/>
      <c r="I852" s="347"/>
      <c r="J852" s="233"/>
    </row>
    <row r="853" spans="1:11" x14ac:dyDescent="0.3">
      <c r="A853" s="347"/>
      <c r="B853" s="347"/>
      <c r="C853" s="347"/>
      <c r="D853" s="347"/>
      <c r="E853" s="347"/>
      <c r="F853" s="347"/>
      <c r="G853" s="347"/>
      <c r="H853" s="347"/>
      <c r="I853" s="347"/>
      <c r="J853" s="233"/>
    </row>
    <row r="854" spans="1:11" x14ac:dyDescent="0.3">
      <c r="A854" s="347"/>
      <c r="B854" s="347"/>
      <c r="C854" s="347"/>
      <c r="D854" s="347"/>
      <c r="E854" s="347"/>
      <c r="F854" s="347"/>
      <c r="G854" s="347"/>
      <c r="H854" s="347"/>
      <c r="I854" s="347"/>
      <c r="J854" s="233"/>
    </row>
    <row r="855" spans="1:11" x14ac:dyDescent="0.3">
      <c r="A855" s="347"/>
      <c r="B855" s="347"/>
      <c r="C855" s="347"/>
      <c r="D855" s="347"/>
      <c r="E855" s="347"/>
      <c r="F855" s="347"/>
      <c r="G855" s="347"/>
      <c r="H855" s="347"/>
      <c r="I855" s="347"/>
      <c r="J855" s="233"/>
    </row>
    <row r="856" spans="1:11" x14ac:dyDescent="0.3">
      <c r="A856" s="347"/>
      <c r="B856" s="347"/>
      <c r="C856" s="347"/>
      <c r="D856" s="347"/>
      <c r="E856" s="347"/>
      <c r="F856" s="347"/>
      <c r="G856" s="347"/>
      <c r="H856" s="347"/>
      <c r="I856" s="347"/>
      <c r="J856" s="233"/>
    </row>
    <row r="857" spans="1:11" x14ac:dyDescent="0.3">
      <c r="A857" s="347"/>
      <c r="B857" s="347"/>
      <c r="C857" s="347"/>
      <c r="D857" s="347"/>
      <c r="E857" s="347"/>
      <c r="F857" s="347"/>
      <c r="G857" s="347"/>
      <c r="H857" s="347"/>
      <c r="I857" s="347"/>
      <c r="J857" s="233"/>
    </row>
    <row r="858" spans="1:11" x14ac:dyDescent="0.3">
      <c r="A858" s="347"/>
      <c r="B858" s="347"/>
      <c r="C858" s="347"/>
      <c r="D858" s="347"/>
      <c r="E858" s="347"/>
      <c r="F858" s="347"/>
      <c r="G858" s="347"/>
      <c r="H858" s="347"/>
      <c r="I858" s="347"/>
      <c r="J858" s="233"/>
    </row>
    <row r="859" spans="1:11" ht="18" x14ac:dyDescent="0.4">
      <c r="A859" s="357" t="s">
        <v>76</v>
      </c>
      <c r="B859" s="357"/>
      <c r="C859" s="357"/>
      <c r="D859" s="357"/>
      <c r="E859" s="357"/>
      <c r="F859" s="357"/>
      <c r="G859" s="357"/>
      <c r="H859" s="357"/>
      <c r="I859" s="357"/>
      <c r="J859" s="79"/>
      <c r="K859" s="79"/>
    </row>
    <row r="860" spans="1:11" x14ac:dyDescent="0.3">
      <c r="F860" s="47" t="s">
        <v>4</v>
      </c>
      <c r="G860" s="47" t="s">
        <v>5</v>
      </c>
      <c r="H860" s="47" t="s">
        <v>53</v>
      </c>
    </row>
    <row r="861" spans="1:11" ht="16.5" customHeight="1" x14ac:dyDescent="0.3">
      <c r="F861" s="45" t="s">
        <v>35</v>
      </c>
      <c r="G861" s="349" t="s">
        <v>182</v>
      </c>
      <c r="H861" s="47"/>
    </row>
    <row r="862" spans="1:11" x14ac:dyDescent="0.3">
      <c r="F862" s="45"/>
      <c r="G862" s="349"/>
      <c r="H862" s="47"/>
    </row>
    <row r="863" spans="1:11" x14ac:dyDescent="0.3">
      <c r="A863" s="350" t="s">
        <v>496</v>
      </c>
      <c r="B863" s="350"/>
      <c r="C863" s="350"/>
      <c r="D863" s="350"/>
      <c r="F863" s="45"/>
      <c r="G863" s="187" t="e">
        <f>SUM(pondérations_education_ic)</f>
        <v>#REF!</v>
      </c>
      <c r="H863" s="47"/>
    </row>
    <row r="864" spans="1:11" x14ac:dyDescent="0.3">
      <c r="F864" s="45"/>
      <c r="G864" s="195"/>
      <c r="H864" s="47"/>
    </row>
    <row r="865" spans="1:8" x14ac:dyDescent="0.3">
      <c r="A865" s="3" t="s">
        <v>497</v>
      </c>
      <c r="F865" s="47"/>
      <c r="G865" s="12" t="str">
        <f>[1]Éducation!I12</f>
        <v>Oui</v>
      </c>
      <c r="H865" s="47"/>
    </row>
    <row r="866" spans="1:8" x14ac:dyDescent="0.3">
      <c r="F866" s="47"/>
      <c r="G866" s="10"/>
      <c r="H866" s="47"/>
    </row>
    <row r="867" spans="1:8" x14ac:dyDescent="0.3">
      <c r="A867" s="3" t="s">
        <v>498</v>
      </c>
      <c r="D867" s="10"/>
      <c r="E867" s="238"/>
      <c r="F867" s="47"/>
      <c r="G867" s="47"/>
      <c r="H867" s="10"/>
    </row>
    <row r="868" spans="1:8" ht="15" customHeight="1" x14ac:dyDescent="0.3">
      <c r="A868" s="1" t="str">
        <f>E868</f>
        <v>Moins de 1 heure</v>
      </c>
      <c r="B868" s="18"/>
      <c r="D868" s="10"/>
      <c r="E868" s="238" t="s">
        <v>372</v>
      </c>
      <c r="F868" s="78">
        <f>[1]Éducation!E8</f>
        <v>0.74295774647887325</v>
      </c>
      <c r="G868" s="10" t="s">
        <v>212</v>
      </c>
      <c r="H868" s="239">
        <v>1</v>
      </c>
    </row>
    <row r="869" spans="1:8" ht="15" customHeight="1" x14ac:dyDescent="0.3">
      <c r="A869" s="1" t="str">
        <f>E869</f>
        <v>Plus de 1 heure</v>
      </c>
      <c r="B869" s="18"/>
      <c r="D869" s="10"/>
      <c r="E869" s="238" t="s">
        <v>499</v>
      </c>
      <c r="F869" s="78">
        <f>[1]Éducation!E9</f>
        <v>0.1619718309859155</v>
      </c>
      <c r="G869" s="10" t="s">
        <v>212</v>
      </c>
      <c r="H869" s="240">
        <v>3</v>
      </c>
    </row>
    <row r="870" spans="1:8" ht="15" customHeight="1" x14ac:dyDescent="0.3">
      <c r="A870" s="1" t="str">
        <f>E870</f>
        <v>Pas d’école primaire fonctionnelle</v>
      </c>
      <c r="B870" s="129"/>
      <c r="D870" s="10"/>
      <c r="E870" s="238" t="s">
        <v>500</v>
      </c>
      <c r="F870" s="78">
        <f>[1]Éducation!E10</f>
        <v>9.5070422535211266E-2</v>
      </c>
      <c r="G870" s="10" t="s">
        <v>212</v>
      </c>
      <c r="H870" s="241">
        <v>5</v>
      </c>
    </row>
    <row r="871" spans="1:8" x14ac:dyDescent="0.3">
      <c r="A871" s="18"/>
      <c r="D871" s="10"/>
      <c r="E871" s="10"/>
    </row>
    <row r="872" spans="1:8" x14ac:dyDescent="0.3">
      <c r="A872" s="3" t="s">
        <v>501</v>
      </c>
      <c r="D872" s="10"/>
      <c r="E872" s="10"/>
      <c r="F872" s="47"/>
      <c r="G872" s="47"/>
      <c r="H872" s="47"/>
    </row>
    <row r="873" spans="1:8" x14ac:dyDescent="0.3">
      <c r="A873" s="1" t="s">
        <v>113</v>
      </c>
      <c r="D873" s="10"/>
      <c r="E873" s="10"/>
      <c r="F873" s="78">
        <f>[1]Éducation!E19</f>
        <v>7.7821011673151752E-3</v>
      </c>
      <c r="G873" s="10" t="s">
        <v>212</v>
      </c>
      <c r="H873" s="10"/>
    </row>
    <row r="874" spans="1:8" x14ac:dyDescent="0.3">
      <c r="A874" s="1" t="s">
        <v>18</v>
      </c>
      <c r="D874" s="10"/>
      <c r="E874" s="10"/>
      <c r="F874" s="78">
        <f>[1]Éducation!E20</f>
        <v>0.97665369649805445</v>
      </c>
      <c r="G874" s="10" t="s">
        <v>212</v>
      </c>
      <c r="H874" s="10"/>
    </row>
    <row r="875" spans="1:8" x14ac:dyDescent="0.3">
      <c r="A875" s="1" t="s">
        <v>100</v>
      </c>
      <c r="D875" s="10"/>
      <c r="E875" s="10"/>
      <c r="F875" s="78">
        <f>[1]Éducation!E21</f>
        <v>1.556420233463035E-2</v>
      </c>
      <c r="G875" s="10" t="s">
        <v>212</v>
      </c>
      <c r="H875" s="10"/>
    </row>
    <row r="876" spans="1:8" x14ac:dyDescent="0.3">
      <c r="D876" s="10"/>
      <c r="E876" s="10"/>
      <c r="F876" s="46"/>
      <c r="G876" s="10"/>
      <c r="H876" s="10"/>
    </row>
    <row r="877" spans="1:8" ht="32.25" customHeight="1" x14ac:dyDescent="0.3">
      <c r="A877" s="359" t="s">
        <v>502</v>
      </c>
      <c r="B877" s="359"/>
      <c r="C877" s="359"/>
      <c r="D877" s="359"/>
      <c r="E877" s="10"/>
      <c r="F877" s="47"/>
      <c r="G877" s="10" t="str">
        <f>[1]Éducation!I30</f>
        <v>Oui, quelques-uns (moins de la moitié d'entre eux)</v>
      </c>
      <c r="H877" s="47"/>
    </row>
    <row r="878" spans="1:8" x14ac:dyDescent="0.3">
      <c r="D878" s="10"/>
      <c r="E878" s="10"/>
      <c r="F878" s="10"/>
      <c r="H878" s="10"/>
    </row>
    <row r="879" spans="1:8" x14ac:dyDescent="0.3">
      <c r="A879" s="3" t="s">
        <v>503</v>
      </c>
      <c r="D879" s="10"/>
      <c r="E879" s="10"/>
      <c r="F879" s="46"/>
      <c r="G879" s="10"/>
      <c r="H879" s="10"/>
    </row>
    <row r="880" spans="1:8" x14ac:dyDescent="0.3">
      <c r="A880" s="1" t="s">
        <v>504</v>
      </c>
      <c r="D880" s="10"/>
      <c r="E880" s="10"/>
      <c r="F880" s="46" t="s">
        <v>13</v>
      </c>
      <c r="G880" s="10">
        <f>[1]Éducation!G24</f>
        <v>7</v>
      </c>
      <c r="H880" s="10"/>
    </row>
    <row r="881" spans="1:8" x14ac:dyDescent="0.3">
      <c r="A881" s="1" t="s">
        <v>505</v>
      </c>
      <c r="D881" s="10"/>
      <c r="E881" s="10"/>
      <c r="F881" s="46" t="s">
        <v>13</v>
      </c>
      <c r="G881" s="10">
        <f>[1]Éducation!G25</f>
        <v>0</v>
      </c>
      <c r="H881" s="10"/>
    </row>
    <row r="882" spans="1:8" x14ac:dyDescent="0.3">
      <c r="A882" s="1" t="s">
        <v>506</v>
      </c>
      <c r="D882" s="10"/>
      <c r="E882" s="10"/>
      <c r="F882" s="46" t="s">
        <v>13</v>
      </c>
      <c r="G882" s="10">
        <f>[1]Éducation!G26</f>
        <v>0</v>
      </c>
      <c r="H882" s="10"/>
    </row>
    <row r="883" spans="1:8" x14ac:dyDescent="0.3">
      <c r="A883" s="1" t="s">
        <v>49</v>
      </c>
      <c r="D883" s="10"/>
      <c r="E883" s="10"/>
      <c r="F883" s="46" t="s">
        <v>13</v>
      </c>
      <c r="G883" s="10">
        <f>[1]Éducation!G27</f>
        <v>0</v>
      </c>
      <c r="H883" s="10"/>
    </row>
    <row r="884" spans="1:8" x14ac:dyDescent="0.3">
      <c r="A884" s="1" t="s">
        <v>100</v>
      </c>
      <c r="D884" s="10"/>
      <c r="E884" s="10"/>
      <c r="F884" s="46" t="s">
        <v>13</v>
      </c>
      <c r="G884" s="10">
        <f>[1]Éducation!G28</f>
        <v>0</v>
      </c>
      <c r="H884" s="10"/>
    </row>
    <row r="885" spans="1:8" x14ac:dyDescent="0.3">
      <c r="A885" s="129"/>
      <c r="D885" s="10"/>
      <c r="E885" s="10"/>
      <c r="F885" s="46"/>
      <c r="G885" s="10"/>
      <c r="H885" s="10"/>
    </row>
    <row r="886" spans="1:8" s="3" customFormat="1" x14ac:dyDescent="0.3">
      <c r="A886" s="3" t="s">
        <v>507</v>
      </c>
      <c r="F886" s="47"/>
      <c r="G886" s="47"/>
      <c r="H886" s="47"/>
    </row>
    <row r="887" spans="1:8" x14ac:dyDescent="0.3">
      <c r="A887" s="1" t="s">
        <v>508</v>
      </c>
      <c r="D887" s="10"/>
      <c r="E887" s="10"/>
      <c r="F887" s="78">
        <f>[1]Éducation!E37</f>
        <v>0.52247191011235961</v>
      </c>
      <c r="G887" s="10" t="s">
        <v>212</v>
      </c>
      <c r="H887" s="10"/>
    </row>
    <row r="888" spans="1:8" x14ac:dyDescent="0.3">
      <c r="A888" s="1" t="s">
        <v>509</v>
      </c>
      <c r="F888" s="78">
        <f>[1]Éducation!E38</f>
        <v>0.62209302325581395</v>
      </c>
      <c r="G888" s="10" t="s">
        <v>212</v>
      </c>
      <c r="H888" s="10"/>
    </row>
    <row r="889" spans="1:8" x14ac:dyDescent="0.3">
      <c r="A889" s="1" t="s">
        <v>510</v>
      </c>
      <c r="F889" s="78">
        <f>[1]Éducation!E39</f>
        <v>0.65730337078651691</v>
      </c>
      <c r="G889" s="10" t="s">
        <v>212</v>
      </c>
      <c r="H889" s="10"/>
    </row>
    <row r="890" spans="1:8" x14ac:dyDescent="0.3">
      <c r="A890" s="1" t="s">
        <v>511</v>
      </c>
      <c r="F890" s="78">
        <f>[1]Éducation!E40</f>
        <v>0.68023255813953487</v>
      </c>
      <c r="G890" s="10" t="s">
        <v>212</v>
      </c>
      <c r="H890" s="10"/>
    </row>
    <row r="891" spans="1:8" x14ac:dyDescent="0.3">
      <c r="A891" s="1" t="s">
        <v>33</v>
      </c>
      <c r="F891" s="78">
        <f>[1]Éducation!E41</f>
        <v>0.62</v>
      </c>
      <c r="G891" s="10" t="s">
        <v>212</v>
      </c>
      <c r="H891" s="241">
        <f>[1]Éducation!C41</f>
        <v>4</v>
      </c>
    </row>
    <row r="892" spans="1:8" ht="14.5" customHeight="1" x14ac:dyDescent="0.3">
      <c r="A892" s="230" t="s">
        <v>512</v>
      </c>
      <c r="F892" s="46"/>
      <c r="G892" s="10"/>
      <c r="H892" s="10"/>
    </row>
    <row r="893" spans="1:8" ht="14.5" customHeight="1" x14ac:dyDescent="0.3">
      <c r="A893" s="242"/>
      <c r="F893" s="46"/>
      <c r="G893" s="10"/>
      <c r="H893" s="10"/>
    </row>
    <row r="894" spans="1:8" x14ac:dyDescent="0.3">
      <c r="A894" s="3" t="s">
        <v>513</v>
      </c>
    </row>
    <row r="895" spans="1:8" x14ac:dyDescent="0.3">
      <c r="A895" s="1" t="s">
        <v>514</v>
      </c>
      <c r="F895" s="78">
        <f>[1]Éducation!E57</f>
        <v>0.42780748663101653</v>
      </c>
      <c r="G895" s="10" t="s">
        <v>13</v>
      </c>
      <c r="H895" s="10"/>
    </row>
    <row r="896" spans="1:8" x14ac:dyDescent="0.3">
      <c r="A896" s="1" t="s">
        <v>515</v>
      </c>
      <c r="F896" s="78">
        <f>[1]Éducation!E58</f>
        <v>5.3475935828877002E-3</v>
      </c>
      <c r="G896" s="10" t="s">
        <v>13</v>
      </c>
      <c r="H896" s="10"/>
    </row>
    <row r="897" spans="1:8" x14ac:dyDescent="0.3">
      <c r="A897" s="1" t="s">
        <v>516</v>
      </c>
      <c r="F897" s="78">
        <f>[1]Éducation!E59</f>
        <v>0.38502673796791476</v>
      </c>
      <c r="G897" s="10" t="s">
        <v>13</v>
      </c>
      <c r="H897" s="10"/>
    </row>
    <row r="898" spans="1:8" x14ac:dyDescent="0.3">
      <c r="A898" s="1" t="s">
        <v>517</v>
      </c>
      <c r="F898" s="78">
        <f>[1]Éducation!E60</f>
        <v>0</v>
      </c>
      <c r="G898" s="10" t="s">
        <v>13</v>
      </c>
      <c r="H898" s="10"/>
    </row>
    <row r="899" spans="1:8" x14ac:dyDescent="0.3">
      <c r="A899" s="1" t="s">
        <v>518</v>
      </c>
      <c r="F899" s="78">
        <f>[1]Éducation!E61</f>
        <v>5.3475935828877002E-3</v>
      </c>
      <c r="G899" s="10" t="s">
        <v>13</v>
      </c>
      <c r="H899" s="10"/>
    </row>
    <row r="900" spans="1:8" x14ac:dyDescent="0.3">
      <c r="A900" s="1" t="s">
        <v>519</v>
      </c>
      <c r="F900" s="78">
        <f>[1]Éducation!E62</f>
        <v>0</v>
      </c>
      <c r="G900" s="10" t="s">
        <v>13</v>
      </c>
      <c r="H900" s="10"/>
    </row>
    <row r="901" spans="1:8" x14ac:dyDescent="0.3">
      <c r="A901" s="1" t="s">
        <v>520</v>
      </c>
      <c r="F901" s="78">
        <f>[1]Éducation!E63</f>
        <v>4.8128342245989303E-2</v>
      </c>
      <c r="G901" s="10" t="s">
        <v>13</v>
      </c>
      <c r="H901" s="10"/>
    </row>
    <row r="902" spans="1:8" x14ac:dyDescent="0.3">
      <c r="A902" s="1" t="s">
        <v>521</v>
      </c>
      <c r="F902" s="78">
        <f>[1]Éducation!E64</f>
        <v>0</v>
      </c>
      <c r="G902" s="10" t="s">
        <v>13</v>
      </c>
      <c r="H902" s="10"/>
    </row>
    <row r="903" spans="1:8" x14ac:dyDescent="0.3">
      <c r="A903" s="1" t="s">
        <v>522</v>
      </c>
      <c r="F903" s="78">
        <f>[1]Éducation!E65</f>
        <v>5.8823529411764705E-2</v>
      </c>
      <c r="G903" s="10" t="s">
        <v>13</v>
      </c>
      <c r="H903" s="10"/>
    </row>
    <row r="904" spans="1:8" x14ac:dyDescent="0.3">
      <c r="A904" s="1" t="s">
        <v>523</v>
      </c>
      <c r="F904" s="78">
        <f>[1]Éducation!E66</f>
        <v>3.7433155080213901E-2</v>
      </c>
      <c r="G904" s="10" t="s">
        <v>13</v>
      </c>
      <c r="H904" s="10"/>
    </row>
    <row r="905" spans="1:8" x14ac:dyDescent="0.3">
      <c r="A905" s="1" t="s">
        <v>49</v>
      </c>
      <c r="F905" s="78">
        <f>[1]Éducation!E67</f>
        <v>2.6737967914438502E-2</v>
      </c>
      <c r="G905" s="10" t="s">
        <v>13</v>
      </c>
      <c r="H905" s="10"/>
    </row>
    <row r="906" spans="1:8" x14ac:dyDescent="0.3">
      <c r="A906" s="1" t="s">
        <v>101</v>
      </c>
      <c r="F906" s="78">
        <f>[1]Éducation!E68</f>
        <v>5.3475935828877002E-3</v>
      </c>
      <c r="G906" s="10" t="s">
        <v>13</v>
      </c>
      <c r="H906" s="10"/>
    </row>
    <row r="907" spans="1:8" ht="16.5" customHeight="1" x14ac:dyDescent="0.3">
      <c r="A907" s="3"/>
      <c r="F907" s="78"/>
      <c r="G907" s="10"/>
      <c r="H907" s="10"/>
    </row>
    <row r="908" spans="1:8" ht="16.5" customHeight="1" x14ac:dyDescent="0.3">
      <c r="A908" s="3"/>
      <c r="H908" s="10"/>
    </row>
    <row r="909" spans="1:8" ht="16.5" customHeight="1" x14ac:dyDescent="0.3">
      <c r="A909" s="3"/>
      <c r="F909" s="354" t="s">
        <v>524</v>
      </c>
      <c r="G909" s="354"/>
      <c r="H909" s="10"/>
    </row>
    <row r="910" spans="1:8" ht="33" customHeight="1" x14ac:dyDescent="0.3">
      <c r="A910" s="355" t="s">
        <v>525</v>
      </c>
      <c r="B910" s="355"/>
      <c r="C910" s="355"/>
      <c r="D910" s="355"/>
      <c r="F910" s="243" t="s">
        <v>526</v>
      </c>
      <c r="G910" s="244" t="s">
        <v>527</v>
      </c>
    </row>
    <row r="911" spans="1:8" x14ac:dyDescent="0.3">
      <c r="A911" s="1" t="s">
        <v>528</v>
      </c>
      <c r="F911" s="245">
        <f>[1]Éducation!G71</f>
        <v>1</v>
      </c>
      <c r="G911" s="246">
        <f>[1]Éducation!G90</f>
        <v>1</v>
      </c>
    </row>
    <row r="912" spans="1:8" x14ac:dyDescent="0.3">
      <c r="A912" s="1" t="s">
        <v>529</v>
      </c>
      <c r="F912" s="245">
        <f>[1]Éducation!G72</f>
        <v>3</v>
      </c>
      <c r="G912" s="246">
        <f>[1]Éducation!G91</f>
        <v>3</v>
      </c>
    </row>
    <row r="913" spans="1:8" x14ac:dyDescent="0.3">
      <c r="A913" s="1" t="s">
        <v>530</v>
      </c>
      <c r="F913" s="245">
        <f>[1]Éducation!G73</f>
        <v>1</v>
      </c>
      <c r="G913" s="246">
        <f>[1]Éducation!G92</f>
        <v>1</v>
      </c>
    </row>
    <row r="914" spans="1:8" x14ac:dyDescent="0.3">
      <c r="A914" s="1" t="s">
        <v>531</v>
      </c>
      <c r="F914" s="245">
        <f>[1]Éducation!G74</f>
        <v>0</v>
      </c>
      <c r="G914" s="246">
        <f>[1]Éducation!G93</f>
        <v>0</v>
      </c>
    </row>
    <row r="915" spans="1:8" x14ac:dyDescent="0.3">
      <c r="A915" s="1" t="s">
        <v>532</v>
      </c>
      <c r="F915" s="245">
        <f>[1]Éducation!G75</f>
        <v>3</v>
      </c>
      <c r="G915" s="246">
        <f>[1]Éducation!G95</f>
        <v>3</v>
      </c>
    </row>
    <row r="916" spans="1:8" x14ac:dyDescent="0.3">
      <c r="A916" s="1" t="s">
        <v>533</v>
      </c>
      <c r="F916" s="245">
        <f>[1]Éducation!G76</f>
        <v>0</v>
      </c>
      <c r="G916" s="246">
        <f>[1]Éducation!G94</f>
        <v>1</v>
      </c>
    </row>
    <row r="917" spans="1:8" x14ac:dyDescent="0.3">
      <c r="A917" s="1" t="s">
        <v>534</v>
      </c>
      <c r="F917" s="245">
        <f>[1]Éducation!G77</f>
        <v>0</v>
      </c>
      <c r="G917" s="247" t="s">
        <v>13</v>
      </c>
    </row>
    <row r="918" spans="1:8" x14ac:dyDescent="0.3">
      <c r="A918" s="1" t="s">
        <v>535</v>
      </c>
      <c r="F918" s="245">
        <f>[1]Éducation!G78</f>
        <v>0</v>
      </c>
      <c r="G918" s="247" t="s">
        <v>13</v>
      </c>
    </row>
    <row r="919" spans="1:8" x14ac:dyDescent="0.3">
      <c r="A919" s="1" t="s">
        <v>536</v>
      </c>
      <c r="F919" s="245">
        <f>[1]Éducation!G79</f>
        <v>0</v>
      </c>
      <c r="G919" s="246">
        <f>[1]Éducation!G96</f>
        <v>0</v>
      </c>
    </row>
    <row r="920" spans="1:8" x14ac:dyDescent="0.3">
      <c r="A920" s="1" t="s">
        <v>537</v>
      </c>
      <c r="F920" s="245">
        <f>[1]Éducation!G80</f>
        <v>0</v>
      </c>
      <c r="G920" s="246">
        <f>[1]Éducation!G97</f>
        <v>0</v>
      </c>
    </row>
    <row r="921" spans="1:8" x14ac:dyDescent="0.3">
      <c r="A921" s="1" t="s">
        <v>538</v>
      </c>
      <c r="F921" s="245">
        <f>[1]Éducation!G81</f>
        <v>2</v>
      </c>
      <c r="G921" s="246">
        <f>[1]Éducation!G98</f>
        <v>1</v>
      </c>
    </row>
    <row r="922" spans="1:8" ht="30" customHeight="1" x14ac:dyDescent="0.3">
      <c r="A922" s="356" t="s">
        <v>539</v>
      </c>
      <c r="B922" s="356"/>
      <c r="C922" s="356"/>
      <c r="D922" s="356"/>
      <c r="F922" s="245">
        <f>[1]Éducation!G82</f>
        <v>0</v>
      </c>
      <c r="G922" s="246">
        <f>[1]Éducation!G99</f>
        <v>0</v>
      </c>
    </row>
    <row r="923" spans="1:8" x14ac:dyDescent="0.3">
      <c r="A923" s="1" t="s">
        <v>540</v>
      </c>
      <c r="F923" s="245">
        <f>[1]Éducation!G83</f>
        <v>0</v>
      </c>
      <c r="G923" s="246">
        <f>[1]Éducation!G100</f>
        <v>0</v>
      </c>
    </row>
    <row r="924" spans="1:8" x14ac:dyDescent="0.3">
      <c r="A924" s="1" t="s">
        <v>541</v>
      </c>
      <c r="F924" s="245">
        <f>[1]Éducation!G84</f>
        <v>0</v>
      </c>
      <c r="G924" s="246">
        <f>[1]Éducation!G101</f>
        <v>0</v>
      </c>
    </row>
    <row r="925" spans="1:8" x14ac:dyDescent="0.3">
      <c r="A925" s="1" t="s">
        <v>49</v>
      </c>
      <c r="F925" s="245">
        <f>[1]Éducation!G85</f>
        <v>0</v>
      </c>
      <c r="G925" s="246">
        <f>[1]Éducation!G102</f>
        <v>0</v>
      </c>
    </row>
    <row r="926" spans="1:8" x14ac:dyDescent="0.3">
      <c r="A926" s="1" t="s">
        <v>100</v>
      </c>
      <c r="F926" s="245">
        <f>[1]Éducation!G86</f>
        <v>0</v>
      </c>
      <c r="G926" s="246">
        <f>[1]Éducation!G103</f>
        <v>0</v>
      </c>
    </row>
    <row r="927" spans="1:8" x14ac:dyDescent="0.3">
      <c r="A927" s="1" t="s">
        <v>101</v>
      </c>
      <c r="F927" s="248">
        <f>[1]Éducation!G87</f>
        <v>0</v>
      </c>
      <c r="G927" s="249">
        <f>[1]Éducation!G104</f>
        <v>0</v>
      </c>
    </row>
    <row r="928" spans="1:8" x14ac:dyDescent="0.3">
      <c r="A928" s="3"/>
      <c r="F928" s="10"/>
      <c r="G928" s="10"/>
      <c r="H928" s="10"/>
    </row>
    <row r="929" spans="1:9" x14ac:dyDescent="0.3">
      <c r="A929" s="232" t="s">
        <v>542</v>
      </c>
      <c r="F929" s="10"/>
      <c r="G929" s="10"/>
      <c r="H929" s="10"/>
    </row>
    <row r="930" spans="1:9" ht="16.5" customHeight="1" x14ac:dyDescent="0.3">
      <c r="A930" s="3" t="s">
        <v>543</v>
      </c>
      <c r="F930" s="46"/>
      <c r="G930" s="10"/>
      <c r="H930" s="10"/>
    </row>
    <row r="931" spans="1:9" x14ac:dyDescent="0.3">
      <c r="A931" s="1" t="s">
        <v>544</v>
      </c>
      <c r="F931" s="10" t="s">
        <v>212</v>
      </c>
      <c r="G931" s="250">
        <f>[1]Éducation!G45</f>
        <v>0.6</v>
      </c>
      <c r="H931" s="251"/>
    </row>
    <row r="932" spans="1:9" x14ac:dyDescent="0.3">
      <c r="A932" s="1" t="s">
        <v>545</v>
      </c>
      <c r="F932" s="10" t="s">
        <v>212</v>
      </c>
      <c r="G932" s="250">
        <f>[1]Éducation!G46</f>
        <v>0.625</v>
      </c>
      <c r="H932" s="10"/>
    </row>
    <row r="933" spans="1:9" x14ac:dyDescent="0.3">
      <c r="A933" s="252"/>
      <c r="F933" s="46"/>
      <c r="G933" s="10"/>
      <c r="H933" s="10"/>
    </row>
    <row r="934" spans="1:9" x14ac:dyDescent="0.3">
      <c r="A934" s="3" t="s">
        <v>546</v>
      </c>
      <c r="F934" s="46"/>
      <c r="G934" s="10"/>
      <c r="H934" s="10"/>
    </row>
    <row r="935" spans="1:9" x14ac:dyDescent="0.3">
      <c r="A935" s="1" t="s">
        <v>544</v>
      </c>
      <c r="F935" s="10" t="s">
        <v>212</v>
      </c>
      <c r="G935" s="250">
        <f>[1]Éducation!G49</f>
        <v>0.77500000000000002</v>
      </c>
      <c r="H935" s="251"/>
    </row>
    <row r="936" spans="1:9" x14ac:dyDescent="0.3">
      <c r="A936" s="1" t="s">
        <v>545</v>
      </c>
      <c r="F936" s="10" t="s">
        <v>212</v>
      </c>
      <c r="G936" s="250">
        <f>[1]Éducation!G50</f>
        <v>0.82499999999999996</v>
      </c>
      <c r="H936" s="10"/>
    </row>
    <row r="937" spans="1:9" x14ac:dyDescent="0.3">
      <c r="F937" s="10"/>
      <c r="G937" s="10"/>
      <c r="H937" s="10"/>
    </row>
    <row r="938" spans="1:9" x14ac:dyDescent="0.3">
      <c r="A938" s="3" t="s">
        <v>547</v>
      </c>
      <c r="F938" s="47"/>
      <c r="G938" s="47"/>
      <c r="H938" s="47"/>
    </row>
    <row r="939" spans="1:9" x14ac:dyDescent="0.3">
      <c r="A939" s="1" t="s">
        <v>548</v>
      </c>
      <c r="F939" s="10"/>
      <c r="G939" s="10">
        <f>[1]Éducation!G53</f>
        <v>37</v>
      </c>
      <c r="H939" s="251"/>
    </row>
    <row r="940" spans="1:9" x14ac:dyDescent="0.3">
      <c r="A940" s="1" t="s">
        <v>549</v>
      </c>
      <c r="F940" s="10"/>
      <c r="G940" s="12">
        <f>[1]Éducation!G54</f>
        <v>42</v>
      </c>
      <c r="H940" s="253"/>
    </row>
    <row r="941" spans="1:9" x14ac:dyDescent="0.3">
      <c r="A941" s="254"/>
      <c r="B941" s="126"/>
      <c r="F941" s="46"/>
      <c r="G941" s="10"/>
      <c r="H941" s="10"/>
    </row>
    <row r="942" spans="1:9" x14ac:dyDescent="0.3">
      <c r="B942" s="126"/>
      <c r="F942" s="46"/>
      <c r="G942" s="10"/>
      <c r="H942" s="10"/>
    </row>
    <row r="943" spans="1:9" ht="15.75" customHeight="1" x14ac:dyDescent="0.4">
      <c r="A943" s="357" t="s">
        <v>550</v>
      </c>
      <c r="B943" s="357"/>
      <c r="C943" s="357"/>
      <c r="D943" s="357"/>
      <c r="E943" s="357"/>
      <c r="F943" s="357"/>
      <c r="G943" s="357"/>
      <c r="H943" s="357"/>
      <c r="I943" s="357"/>
    </row>
    <row r="944" spans="1:9" ht="16.5" customHeight="1" x14ac:dyDescent="0.3">
      <c r="A944" s="347" t="str">
        <f>[1]Éducation!K5</f>
        <v>Les aires de santé évaluées regorgent 9 écoles primaires et 1 école secondaire fonctionnelles. L’école primaire est gratuite. Pour 74% de ménages, les écoles sont situées à moins d’une heure de marche à pied. Dans 57% de ménages, au moins un enfant scolarisable au primaire n’est pas allé à l’école les 14 derniers jours contre une moyenne de 67% pour le secondaire. Les filles sont les plus affectées. Ainsi, la plupart des enfants déplacés ne sont pas scolarisés et n’ont pas de fournitures scolaires pour intégrer les écoles locales. 
A Nyarubande, seulement la moitié des enfants sont scolarisés au primaire dont moins de filles. Certains enfants de cette aire de santé parcourent plus d’1 heure pour accéder à une école étant donné que les villages sont éparpillés. A JTN, les enfants du secondaire doivent aller à Mweso ou Katsiru à plus d’1 heure de marche à pied pour accéder à une école secondaire. 
La plupart d’écoles dans les villages évalués n’ont pas de bâtiments appropriés. 
A Nyarubande, 2 écoles primaires sur les 3 y fonctionnant manquent d’infrastructures adéquates, des pupitres et des matériels.  A JTN et Mashango, des pupitres avaient été endommagées ou utilisées comme bois de chauffe dans 5 écoles (Ep Kabugu, EP Mashango, Institut Mashango, Ep Makomalehe, Ep Ngeri) ayant hébergés les déplacés en juillet 2023 ; c’est le cas de l’EP Ngeri à JTN dont 45 pupitres et 8 bancs avaient été utilisés comme bois de chauffe et à EP Mashango où 50 pupitres et 2 portes cassées.</v>
      </c>
      <c r="B944" s="347"/>
      <c r="C944" s="347"/>
      <c r="D944" s="347"/>
      <c r="E944" s="347"/>
      <c r="F944" s="347"/>
      <c r="G944" s="347"/>
      <c r="H944" s="347"/>
      <c r="I944" s="347"/>
    </row>
    <row r="945" spans="1:9" x14ac:dyDescent="0.3">
      <c r="A945" s="347"/>
      <c r="B945" s="347"/>
      <c r="C945" s="347"/>
      <c r="D945" s="347"/>
      <c r="E945" s="347"/>
      <c r="F945" s="347"/>
      <c r="G945" s="347"/>
      <c r="H945" s="347"/>
      <c r="I945" s="347"/>
    </row>
    <row r="946" spans="1:9" x14ac:dyDescent="0.3">
      <c r="A946" s="347"/>
      <c r="B946" s="347"/>
      <c r="C946" s="347"/>
      <c r="D946" s="347"/>
      <c r="E946" s="347"/>
      <c r="F946" s="347"/>
      <c r="G946" s="347"/>
      <c r="H946" s="347"/>
      <c r="I946" s="347"/>
    </row>
    <row r="947" spans="1:9" x14ac:dyDescent="0.3">
      <c r="A947" s="347"/>
      <c r="B947" s="347"/>
      <c r="C947" s="347"/>
      <c r="D947" s="347"/>
      <c r="E947" s="347"/>
      <c r="F947" s="347"/>
      <c r="G947" s="347"/>
      <c r="H947" s="347"/>
      <c r="I947" s="347"/>
    </row>
    <row r="948" spans="1:9" x14ac:dyDescent="0.3">
      <c r="A948" s="347"/>
      <c r="B948" s="347"/>
      <c r="C948" s="347"/>
      <c r="D948" s="347"/>
      <c r="E948" s="347"/>
      <c r="F948" s="347"/>
      <c r="G948" s="347"/>
      <c r="H948" s="347"/>
      <c r="I948" s="347"/>
    </row>
    <row r="949" spans="1:9" x14ac:dyDescent="0.3">
      <c r="A949" s="347"/>
      <c r="B949" s="347"/>
      <c r="C949" s="347"/>
      <c r="D949" s="347"/>
      <c r="E949" s="347"/>
      <c r="F949" s="347"/>
      <c r="G949" s="347"/>
      <c r="H949" s="347"/>
      <c r="I949" s="347"/>
    </row>
    <row r="950" spans="1:9" x14ac:dyDescent="0.3">
      <c r="A950" s="347"/>
      <c r="B950" s="347"/>
      <c r="C950" s="347"/>
      <c r="D950" s="347"/>
      <c r="E950" s="347"/>
      <c r="F950" s="347"/>
      <c r="G950" s="347"/>
      <c r="H950" s="347"/>
      <c r="I950" s="347"/>
    </row>
    <row r="951" spans="1:9" x14ac:dyDescent="0.3">
      <c r="A951" s="347"/>
      <c r="B951" s="347"/>
      <c r="C951" s="347"/>
      <c r="D951" s="347"/>
      <c r="E951" s="347"/>
      <c r="F951" s="347"/>
      <c r="G951" s="347"/>
      <c r="H951" s="347"/>
      <c r="I951" s="347"/>
    </row>
    <row r="952" spans="1:9" ht="45.5" customHeight="1" x14ac:dyDescent="0.3">
      <c r="A952" s="347"/>
      <c r="B952" s="347"/>
      <c r="C952" s="347"/>
      <c r="D952" s="347"/>
      <c r="E952" s="347"/>
      <c r="F952" s="347"/>
      <c r="G952" s="347"/>
      <c r="H952" s="347"/>
      <c r="I952" s="347"/>
    </row>
    <row r="953" spans="1:9" s="255" customFormat="1" ht="18.75" customHeight="1" x14ac:dyDescent="0.5">
      <c r="A953" s="353" t="s">
        <v>551</v>
      </c>
      <c r="B953" s="353"/>
      <c r="C953" s="353"/>
      <c r="D953" s="353"/>
      <c r="E953" s="353"/>
      <c r="F953" s="353"/>
      <c r="G953" s="353"/>
      <c r="H953" s="353"/>
      <c r="I953" s="353"/>
    </row>
    <row r="954" spans="1:9" s="255" customFormat="1" ht="16.5" customHeight="1" x14ac:dyDescent="0.5">
      <c r="A954" s="256"/>
      <c r="B954" s="256"/>
      <c r="C954" s="256"/>
      <c r="D954" s="256"/>
      <c r="E954" s="256"/>
      <c r="F954" s="47" t="s">
        <v>4</v>
      </c>
      <c r="G954" s="47" t="s">
        <v>5</v>
      </c>
      <c r="H954" s="47" t="s">
        <v>53</v>
      </c>
    </row>
    <row r="955" spans="1:9" s="255" customFormat="1" ht="16.5" customHeight="1" x14ac:dyDescent="0.5">
      <c r="A955" s="256"/>
      <c r="B955" s="256"/>
      <c r="C955" s="256"/>
      <c r="D955" s="256"/>
      <c r="E955" s="256"/>
      <c r="F955" s="45" t="s">
        <v>35</v>
      </c>
      <c r="G955" s="349" t="s">
        <v>182</v>
      </c>
      <c r="H955" s="47"/>
    </row>
    <row r="956" spans="1:9" s="255" customFormat="1" ht="16.5" customHeight="1" x14ac:dyDescent="0.5">
      <c r="A956" s="256"/>
      <c r="B956" s="256"/>
      <c r="C956" s="256"/>
      <c r="D956" s="256"/>
      <c r="E956" s="256"/>
      <c r="F956" s="45"/>
      <c r="G956" s="349"/>
      <c r="H956" s="47"/>
    </row>
    <row r="957" spans="1:9" s="255" customFormat="1" ht="16.5" customHeight="1" x14ac:dyDescent="0.5">
      <c r="A957" s="350" t="s">
        <v>552</v>
      </c>
      <c r="B957" s="350"/>
      <c r="C957" s="350"/>
      <c r="D957" s="256"/>
      <c r="E957" s="256"/>
      <c r="F957" s="45"/>
      <c r="G957" s="187" t="e">
        <f>SUM(pondérations_generales_ic)</f>
        <v>#REF!</v>
      </c>
      <c r="H957" s="47"/>
    </row>
    <row r="958" spans="1:9" s="255" customFormat="1" ht="16.5" customHeight="1" x14ac:dyDescent="0.5">
      <c r="A958" s="256"/>
      <c r="B958" s="256"/>
      <c r="C958" s="256"/>
      <c r="D958" s="256"/>
      <c r="E958" s="256"/>
      <c r="F958" s="45"/>
      <c r="G958" s="195"/>
      <c r="H958" s="47"/>
    </row>
    <row r="959" spans="1:9" x14ac:dyDescent="0.3">
      <c r="A959" s="3" t="s">
        <v>553</v>
      </c>
      <c r="F959" s="46"/>
      <c r="G959" s="190" t="str">
        <f>[1]AAP!I34</f>
        <v>Non</v>
      </c>
    </row>
    <row r="960" spans="1:9" x14ac:dyDescent="0.3">
      <c r="F960" s="46"/>
    </row>
    <row r="961" spans="1:8" ht="17" x14ac:dyDescent="0.3">
      <c r="A961" s="3" t="s">
        <v>554</v>
      </c>
      <c r="F961" s="10"/>
    </row>
    <row r="962" spans="1:8" x14ac:dyDescent="0.3">
      <c r="A962" s="1" t="s">
        <v>36</v>
      </c>
      <c r="F962" s="78">
        <f>[1]AAP!E41</f>
        <v>0.96830985915492962</v>
      </c>
      <c r="G962" s="257" t="s">
        <v>13</v>
      </c>
      <c r="H962" s="190"/>
    </row>
    <row r="963" spans="1:8" x14ac:dyDescent="0.3">
      <c r="A963" s="1" t="s">
        <v>37</v>
      </c>
      <c r="F963" s="78">
        <f>[1]AAP!E42</f>
        <v>0</v>
      </c>
      <c r="G963" s="190">
        <f>[1]AAP!G42</f>
        <v>0</v>
      </c>
      <c r="H963" s="190"/>
    </row>
    <row r="964" spans="1:8" x14ac:dyDescent="0.3">
      <c r="A964" s="1" t="s">
        <v>38</v>
      </c>
      <c r="F964" s="78">
        <f>[1]AAP!E43</f>
        <v>0</v>
      </c>
      <c r="G964" s="190">
        <f>[1]AAP!G43</f>
        <v>0</v>
      </c>
      <c r="H964" s="190"/>
    </row>
    <row r="965" spans="1:8" x14ac:dyDescent="0.3">
      <c r="A965" s="1" t="s">
        <v>555</v>
      </c>
      <c r="F965" s="78">
        <f>[1]AAP!E44</f>
        <v>3.5211267605633804E-3</v>
      </c>
      <c r="G965" s="190">
        <f>[1]AAP!G44</f>
        <v>0</v>
      </c>
      <c r="H965" s="190"/>
    </row>
    <row r="966" spans="1:8" x14ac:dyDescent="0.3">
      <c r="A966" s="1" t="s">
        <v>556</v>
      </c>
      <c r="F966" s="78">
        <f>[1]AAP!E45</f>
        <v>3.5211267605633804E-3</v>
      </c>
      <c r="G966" s="190">
        <f>[1]AAP!G45</f>
        <v>0</v>
      </c>
      <c r="H966" s="190"/>
    </row>
    <row r="967" spans="1:8" x14ac:dyDescent="0.3">
      <c r="A967" s="1" t="s">
        <v>41</v>
      </c>
      <c r="F967" s="78">
        <f>[1]AAP!E46</f>
        <v>3.5211267605633804E-3</v>
      </c>
      <c r="G967" s="190">
        <f>[1]AAP!G46</f>
        <v>0</v>
      </c>
      <c r="H967" s="190"/>
    </row>
    <row r="968" spans="1:8" x14ac:dyDescent="0.3">
      <c r="A968" s="1" t="s">
        <v>42</v>
      </c>
      <c r="F968" s="78">
        <f>[1]AAP!E47</f>
        <v>3.5211267605633804E-3</v>
      </c>
      <c r="G968" s="190">
        <f>[1]AAP!G47</f>
        <v>0</v>
      </c>
      <c r="H968" s="190"/>
    </row>
    <row r="969" spans="1:8" x14ac:dyDescent="0.3">
      <c r="A969" s="1" t="s">
        <v>92</v>
      </c>
      <c r="F969" s="78">
        <f>[1]AAP!E48</f>
        <v>7.0422535211267607E-3</v>
      </c>
      <c r="G969" s="190">
        <f>[1]AAP!G48</f>
        <v>0</v>
      </c>
      <c r="H969" s="190"/>
    </row>
    <row r="970" spans="1:8" x14ac:dyDescent="0.3">
      <c r="A970" s="1" t="s">
        <v>44</v>
      </c>
      <c r="F970" s="78">
        <f>[1]AAP!E49</f>
        <v>2.464788732394366E-2</v>
      </c>
      <c r="G970" s="190">
        <f>[1]AAP!G49</f>
        <v>0</v>
      </c>
      <c r="H970" s="190"/>
    </row>
    <row r="971" spans="1:8" x14ac:dyDescent="0.3">
      <c r="A971" s="1" t="s">
        <v>97</v>
      </c>
      <c r="F971" s="78">
        <f>[1]AAP!E50</f>
        <v>0</v>
      </c>
      <c r="G971" s="190">
        <f>[1]AAP!G50</f>
        <v>0</v>
      </c>
      <c r="H971" s="190"/>
    </row>
    <row r="972" spans="1:8" x14ac:dyDescent="0.3">
      <c r="A972" s="1" t="s">
        <v>46</v>
      </c>
      <c r="F972" s="78">
        <f>[1]AAP!E51</f>
        <v>0</v>
      </c>
      <c r="G972" s="190">
        <f>[1]AAP!G51</f>
        <v>0</v>
      </c>
      <c r="H972" s="190"/>
    </row>
    <row r="973" spans="1:8" x14ac:dyDescent="0.3">
      <c r="A973" s="1" t="s">
        <v>98</v>
      </c>
      <c r="F973" s="78">
        <f>[1]AAP!E52</f>
        <v>0</v>
      </c>
      <c r="G973" s="190">
        <f>[1]AAP!G52</f>
        <v>0</v>
      </c>
      <c r="H973" s="190"/>
    </row>
    <row r="974" spans="1:8" x14ac:dyDescent="0.3">
      <c r="A974" s="1" t="s">
        <v>557</v>
      </c>
      <c r="F974" s="78">
        <f>[1]AAP!E53</f>
        <v>0</v>
      </c>
      <c r="G974" s="190">
        <f>[1]AAP!G53</f>
        <v>0</v>
      </c>
      <c r="H974" s="190"/>
    </row>
    <row r="975" spans="1:8" x14ac:dyDescent="0.3">
      <c r="A975" s="1" t="s">
        <v>49</v>
      </c>
      <c r="D975" s="46"/>
      <c r="E975" s="46"/>
      <c r="F975" s="78">
        <f>[1]AAP!E54</f>
        <v>0</v>
      </c>
      <c r="G975" s="190">
        <f>[1]AAP!G54</f>
        <v>0</v>
      </c>
      <c r="H975" s="190"/>
    </row>
    <row r="976" spans="1:8" x14ac:dyDescent="0.3">
      <c r="A976" s="1" t="s">
        <v>100</v>
      </c>
      <c r="D976" s="46"/>
      <c r="E976" s="46"/>
      <c r="F976" s="78">
        <f>[1]AAP!E55</f>
        <v>0</v>
      </c>
      <c r="G976" s="190">
        <f>[1]AAP!G55</f>
        <v>0</v>
      </c>
      <c r="H976" s="190"/>
    </row>
    <row r="977" spans="1:8" x14ac:dyDescent="0.3">
      <c r="A977" s="1" t="s">
        <v>101</v>
      </c>
      <c r="D977" s="46"/>
      <c r="E977" s="46"/>
      <c r="F977" s="78">
        <f>[1]AAP!E56</f>
        <v>0</v>
      </c>
      <c r="G977" s="190">
        <f>[1]AAP!G56</f>
        <v>0</v>
      </c>
      <c r="H977" s="190"/>
    </row>
    <row r="978" spans="1:8" x14ac:dyDescent="0.3">
      <c r="D978" s="46"/>
      <c r="E978" s="46"/>
      <c r="F978" s="258"/>
    </row>
    <row r="979" spans="1:8" ht="17" x14ac:dyDescent="0.3">
      <c r="A979" s="3" t="s">
        <v>88</v>
      </c>
      <c r="B979" s="129"/>
      <c r="C979" s="129"/>
      <c r="D979" s="129"/>
      <c r="E979" s="129"/>
      <c r="F979" s="46"/>
    </row>
    <row r="980" spans="1:8" x14ac:dyDescent="0.3">
      <c r="A980" s="1" t="s">
        <v>91</v>
      </c>
      <c r="B980" s="129"/>
      <c r="C980" s="129"/>
      <c r="D980" s="129"/>
      <c r="E980" s="129"/>
      <c r="F980" s="46" t="s">
        <v>13</v>
      </c>
      <c r="G980" s="190">
        <f>[1]AAP!G17</f>
        <v>0</v>
      </c>
    </row>
    <row r="981" spans="1:8" x14ac:dyDescent="0.3">
      <c r="A981" s="1" t="s">
        <v>92</v>
      </c>
      <c r="F981" s="46" t="s">
        <v>13</v>
      </c>
      <c r="G981" s="190">
        <f>[1]AAP!G18</f>
        <v>6</v>
      </c>
    </row>
    <row r="982" spans="1:8" x14ac:dyDescent="0.3">
      <c r="A982" s="1" t="s">
        <v>93</v>
      </c>
      <c r="B982" s="129"/>
      <c r="C982" s="129"/>
      <c r="D982" s="129"/>
      <c r="E982" s="129"/>
      <c r="F982" s="46" t="s">
        <v>13</v>
      </c>
      <c r="G982" s="190">
        <f>[1]AAP!G19</f>
        <v>2</v>
      </c>
    </row>
    <row r="983" spans="1:8" x14ac:dyDescent="0.3">
      <c r="A983" s="1" t="s">
        <v>94</v>
      </c>
      <c r="F983" s="46" t="s">
        <v>13</v>
      </c>
      <c r="G983" s="190">
        <f>[1]AAP!G20</f>
        <v>0</v>
      </c>
    </row>
    <row r="984" spans="1:8" x14ac:dyDescent="0.3">
      <c r="A984" s="1" t="s">
        <v>38</v>
      </c>
      <c r="F984" s="46" t="s">
        <v>13</v>
      </c>
      <c r="G984" s="190">
        <f>[1]AAP!G21</f>
        <v>2</v>
      </c>
    </row>
    <row r="985" spans="1:8" x14ac:dyDescent="0.3">
      <c r="A985" s="1" t="s">
        <v>555</v>
      </c>
      <c r="F985" s="46" t="s">
        <v>13</v>
      </c>
      <c r="G985" s="190">
        <f>[1]AAP!G22</f>
        <v>4</v>
      </c>
    </row>
    <row r="986" spans="1:8" x14ac:dyDescent="0.3">
      <c r="A986" s="1" t="s">
        <v>556</v>
      </c>
      <c r="F986" s="46" t="s">
        <v>13</v>
      </c>
      <c r="G986" s="190">
        <f>[1]AAP!G23</f>
        <v>6</v>
      </c>
    </row>
    <row r="987" spans="1:8" x14ac:dyDescent="0.3">
      <c r="A987" s="1" t="s">
        <v>41</v>
      </c>
      <c r="F987" s="46" t="s">
        <v>13</v>
      </c>
      <c r="G987" s="190">
        <f>[1]AAP!G24</f>
        <v>9</v>
      </c>
    </row>
    <row r="988" spans="1:8" x14ac:dyDescent="0.3">
      <c r="A988" s="1" t="s">
        <v>42</v>
      </c>
      <c r="F988" s="46" t="s">
        <v>13</v>
      </c>
      <c r="G988" s="190">
        <f>[1]AAP!G25</f>
        <v>3</v>
      </c>
    </row>
    <row r="989" spans="1:8" x14ac:dyDescent="0.3">
      <c r="A989" s="1" t="s">
        <v>97</v>
      </c>
      <c r="F989" s="46" t="s">
        <v>13</v>
      </c>
      <c r="G989" s="190">
        <f>[1]AAP!G26</f>
        <v>0</v>
      </c>
    </row>
    <row r="990" spans="1:8" x14ac:dyDescent="0.3">
      <c r="A990" s="1" t="s">
        <v>46</v>
      </c>
      <c r="F990" s="46" t="s">
        <v>13</v>
      </c>
      <c r="G990" s="190">
        <f>[1]AAP!G27</f>
        <v>0</v>
      </c>
    </row>
    <row r="991" spans="1:8" x14ac:dyDescent="0.3">
      <c r="A991" s="1" t="s">
        <v>98</v>
      </c>
      <c r="F991" s="46" t="s">
        <v>13</v>
      </c>
      <c r="G991" s="190">
        <f>[1]AAP!G28</f>
        <v>0</v>
      </c>
    </row>
    <row r="992" spans="1:8" x14ac:dyDescent="0.3">
      <c r="A992" s="1" t="s">
        <v>557</v>
      </c>
      <c r="F992" s="46" t="s">
        <v>13</v>
      </c>
      <c r="G992" s="190">
        <f>[1]AAP!G29</f>
        <v>0</v>
      </c>
    </row>
    <row r="993" spans="1:8" x14ac:dyDescent="0.3">
      <c r="A993" s="1" t="s">
        <v>49</v>
      </c>
      <c r="F993" s="46" t="s">
        <v>13</v>
      </c>
      <c r="G993" s="190">
        <f>[1]AAP!G30</f>
        <v>1</v>
      </c>
    </row>
    <row r="994" spans="1:8" x14ac:dyDescent="0.3">
      <c r="A994" s="1" t="s">
        <v>100</v>
      </c>
      <c r="F994" s="46" t="s">
        <v>13</v>
      </c>
      <c r="G994" s="190">
        <f>[1]AAP!G31</f>
        <v>0</v>
      </c>
    </row>
    <row r="995" spans="1:8" x14ac:dyDescent="0.3">
      <c r="A995" s="1" t="s">
        <v>101</v>
      </c>
      <c r="F995" s="46" t="s">
        <v>13</v>
      </c>
      <c r="G995" s="190">
        <f>[1]AAP!G32</f>
        <v>0</v>
      </c>
    </row>
    <row r="996" spans="1:8" x14ac:dyDescent="0.3">
      <c r="F996" s="10"/>
      <c r="G996" s="258"/>
    </row>
    <row r="997" spans="1:8" ht="17" x14ac:dyDescent="0.3">
      <c r="A997" s="3" t="s">
        <v>82</v>
      </c>
      <c r="B997" s="126"/>
      <c r="C997" s="126"/>
      <c r="D997" s="126"/>
      <c r="E997" s="126"/>
      <c r="F997" s="47"/>
      <c r="G997" s="47"/>
      <c r="H997" s="47"/>
    </row>
    <row r="998" spans="1:8" x14ac:dyDescent="0.3">
      <c r="A998" s="1" t="s">
        <v>83</v>
      </c>
      <c r="F998" s="78">
        <f>[1]AAP!E9</f>
        <v>0.81690140845070425</v>
      </c>
      <c r="G998" s="190" t="s">
        <v>212</v>
      </c>
    </row>
    <row r="999" spans="1:8" x14ac:dyDescent="0.3">
      <c r="A999" s="1" t="s">
        <v>84</v>
      </c>
      <c r="F999" s="78">
        <f>[1]AAP!E10</f>
        <v>0.16901408450704225</v>
      </c>
      <c r="G999" s="190" t="s">
        <v>212</v>
      </c>
    </row>
    <row r="1000" spans="1:8" x14ac:dyDescent="0.3">
      <c r="A1000" s="1" t="s">
        <v>85</v>
      </c>
      <c r="F1000" s="78">
        <f>[1]AAP!E11</f>
        <v>0.30281690140845069</v>
      </c>
      <c r="G1000" s="190" t="s">
        <v>212</v>
      </c>
    </row>
    <row r="1001" spans="1:8" x14ac:dyDescent="0.3">
      <c r="A1001" s="1" t="s">
        <v>86</v>
      </c>
      <c r="B1001" s="129"/>
      <c r="C1001" s="129"/>
      <c r="D1001" s="129"/>
      <c r="E1001" s="129"/>
      <c r="F1001" s="78">
        <f>[1]AAP!E12</f>
        <v>0.57042253521126762</v>
      </c>
      <c r="G1001" s="190" t="s">
        <v>212</v>
      </c>
    </row>
    <row r="1002" spans="1:8" x14ac:dyDescent="0.3">
      <c r="A1002" s="1" t="s">
        <v>558</v>
      </c>
      <c r="B1002" s="129"/>
      <c r="C1002" s="129"/>
      <c r="D1002" s="129"/>
      <c r="E1002" s="129"/>
      <c r="F1002" s="78">
        <f>[1]AAP!E13</f>
        <v>0.16549295774647887</v>
      </c>
      <c r="G1002" s="190" t="s">
        <v>212</v>
      </c>
    </row>
    <row r="1003" spans="1:8" x14ac:dyDescent="0.3">
      <c r="A1003" s="1" t="s">
        <v>49</v>
      </c>
      <c r="F1003" s="78">
        <f>[1]AAP!E14</f>
        <v>4.5774647887323945E-2</v>
      </c>
      <c r="G1003" s="190" t="s">
        <v>212</v>
      </c>
    </row>
    <row r="1004" spans="1:8" x14ac:dyDescent="0.3">
      <c r="A1004" s="129"/>
      <c r="B1004" s="129"/>
      <c r="C1004" s="129"/>
      <c r="D1004" s="129"/>
      <c r="E1004" s="129"/>
      <c r="F1004" s="46"/>
    </row>
    <row r="1005" spans="1:8" x14ac:dyDescent="0.3">
      <c r="F1005" s="10"/>
    </row>
    <row r="1006" spans="1:8" ht="14.25" customHeight="1" x14ac:dyDescent="0.3">
      <c r="A1006" s="3"/>
      <c r="D1006" s="46"/>
      <c r="E1006" s="46"/>
      <c r="F1006" s="47" t="s">
        <v>4</v>
      </c>
      <c r="G1006" s="47" t="s">
        <v>5</v>
      </c>
    </row>
    <row r="1007" spans="1:8" ht="14.5" customHeight="1" x14ac:dyDescent="0.3">
      <c r="A1007" s="3"/>
      <c r="D1007" s="46"/>
      <c r="E1007" s="46"/>
      <c r="F1007" s="45" t="s">
        <v>35</v>
      </c>
      <c r="G1007" s="351"/>
    </row>
    <row r="1008" spans="1:8" ht="14.5" customHeight="1" x14ac:dyDescent="0.3">
      <c r="A1008" s="3"/>
      <c r="D1008" s="46"/>
      <c r="E1008" s="46"/>
      <c r="F1008" s="45"/>
      <c r="G1008" s="351"/>
    </row>
    <row r="1009" spans="1:7" ht="14.5" customHeight="1" x14ac:dyDescent="0.3">
      <c r="A1009" s="3"/>
      <c r="D1009" s="46"/>
      <c r="E1009" s="46"/>
      <c r="F1009" s="45"/>
      <c r="G1009" s="351"/>
    </row>
    <row r="1010" spans="1:7" ht="17" x14ac:dyDescent="0.3">
      <c r="A1010" s="3" t="s">
        <v>559</v>
      </c>
      <c r="D1010" s="46"/>
      <c r="E1010" s="46"/>
    </row>
    <row r="1011" spans="1:7" x14ac:dyDescent="0.3">
      <c r="A1011" s="259" t="s">
        <v>560</v>
      </c>
      <c r="B1011" s="91"/>
      <c r="C1011" s="91"/>
      <c r="D1011" s="46"/>
      <c r="E1011" s="46"/>
      <c r="F1011" s="78">
        <f>[1]AAP!E59</f>
        <v>9.5070422535211266E-2</v>
      </c>
      <c r="G1011" s="190" t="s">
        <v>212</v>
      </c>
    </row>
    <row r="1012" spans="1:7" x14ac:dyDescent="0.3">
      <c r="A1012" s="259" t="s">
        <v>561</v>
      </c>
      <c r="B1012" s="91"/>
      <c r="C1012" s="91"/>
      <c r="D1012" s="46"/>
      <c r="E1012" s="46"/>
      <c r="F1012" s="78">
        <f>[1]AAP!E60</f>
        <v>0.34859154929577463</v>
      </c>
      <c r="G1012" s="190" t="s">
        <v>212</v>
      </c>
    </row>
    <row r="1013" spans="1:7" x14ac:dyDescent="0.3">
      <c r="A1013" s="259" t="s">
        <v>562</v>
      </c>
      <c r="B1013" s="91"/>
      <c r="C1013" s="91"/>
      <c r="D1013" s="46"/>
      <c r="E1013" s="46"/>
      <c r="F1013" s="78">
        <f>[1]AAP!E61</f>
        <v>0.34859154929577463</v>
      </c>
      <c r="G1013" s="190" t="s">
        <v>212</v>
      </c>
    </row>
    <row r="1014" spans="1:7" ht="33" customHeight="1" x14ac:dyDescent="0.3">
      <c r="A1014" s="352" t="s">
        <v>563</v>
      </c>
      <c r="B1014" s="352"/>
      <c r="C1014" s="352"/>
      <c r="D1014" s="352"/>
      <c r="E1014" s="46"/>
      <c r="F1014" s="78">
        <f>[1]AAP!E62</f>
        <v>5.9859154929577461E-2</v>
      </c>
      <c r="G1014" s="190" t="s">
        <v>212</v>
      </c>
    </row>
    <row r="1015" spans="1:7" x14ac:dyDescent="0.3">
      <c r="A1015" s="259" t="s">
        <v>564</v>
      </c>
      <c r="B1015" s="91"/>
      <c r="C1015" s="91"/>
      <c r="D1015" s="46"/>
      <c r="E1015" s="46"/>
      <c r="F1015" s="78">
        <f>[1]AAP!E63</f>
        <v>0.16549295774647887</v>
      </c>
      <c r="G1015" s="190" t="s">
        <v>212</v>
      </c>
    </row>
    <row r="1016" spans="1:7" x14ac:dyDescent="0.3">
      <c r="A1016" s="259" t="s">
        <v>565</v>
      </c>
      <c r="B1016" s="91"/>
      <c r="C1016" s="91"/>
      <c r="D1016" s="46"/>
      <c r="E1016" s="46"/>
      <c r="F1016" s="78">
        <f>[1]AAP!E64</f>
        <v>4.2253521126760563E-2</v>
      </c>
      <c r="G1016" s="190" t="s">
        <v>212</v>
      </c>
    </row>
    <row r="1017" spans="1:7" ht="33" customHeight="1" x14ac:dyDescent="0.3">
      <c r="A1017" s="352" t="s">
        <v>566</v>
      </c>
      <c r="B1017" s="352"/>
      <c r="C1017" s="352"/>
      <c r="D1017" s="352"/>
      <c r="E1017" s="46"/>
      <c r="F1017" s="78">
        <f>[1]AAP!E65</f>
        <v>6.3380281690140844E-2</v>
      </c>
      <c r="G1017" s="190" t="s">
        <v>212</v>
      </c>
    </row>
    <row r="1018" spans="1:7" x14ac:dyDescent="0.3">
      <c r="A1018" s="259" t="s">
        <v>567</v>
      </c>
      <c r="B1018" s="91"/>
      <c r="C1018" s="91"/>
      <c r="D1018" s="46"/>
      <c r="E1018" s="46"/>
      <c r="F1018" s="78">
        <f>[1]AAP!E66</f>
        <v>0.10915492957746478</v>
      </c>
      <c r="G1018" s="190" t="s">
        <v>212</v>
      </c>
    </row>
    <row r="1019" spans="1:7" x14ac:dyDescent="0.3">
      <c r="A1019" s="259" t="s">
        <v>568</v>
      </c>
      <c r="B1019" s="91"/>
      <c r="C1019" s="91"/>
      <c r="D1019" s="46"/>
      <c r="E1019" s="46"/>
      <c r="F1019" s="78">
        <f>[1]AAP!E67</f>
        <v>3.873239436619718E-2</v>
      </c>
      <c r="G1019" s="190" t="s">
        <v>212</v>
      </c>
    </row>
    <row r="1020" spans="1:7" x14ac:dyDescent="0.3">
      <c r="A1020" s="259" t="s">
        <v>49</v>
      </c>
      <c r="B1020" s="91"/>
      <c r="C1020" s="91"/>
      <c r="D1020" s="46"/>
      <c r="E1020" s="46"/>
      <c r="F1020" s="78">
        <f>[1]AAP!E68</f>
        <v>0</v>
      </c>
      <c r="G1020" s="190" t="s">
        <v>212</v>
      </c>
    </row>
    <row r="1021" spans="1:7" x14ac:dyDescent="0.3">
      <c r="A1021" s="259" t="s">
        <v>569</v>
      </c>
      <c r="B1021" s="91"/>
      <c r="C1021" s="91"/>
      <c r="D1021" s="46"/>
      <c r="E1021" s="46"/>
      <c r="F1021" s="78">
        <f>[1]AAP!E69</f>
        <v>3.873239436619718E-2</v>
      </c>
      <c r="G1021" s="190" t="s">
        <v>212</v>
      </c>
    </row>
    <row r="1022" spans="1:7" x14ac:dyDescent="0.3">
      <c r="A1022" s="259"/>
      <c r="D1022" s="46"/>
      <c r="E1022" s="46"/>
      <c r="F1022" s="46"/>
    </row>
    <row r="1023" spans="1:7" ht="17" x14ac:dyDescent="0.3">
      <c r="A1023" s="260" t="s">
        <v>570</v>
      </c>
      <c r="D1023" s="46"/>
      <c r="E1023" s="46"/>
      <c r="F1023" s="46"/>
    </row>
    <row r="1024" spans="1:7" x14ac:dyDescent="0.3">
      <c r="A1024" s="259" t="s">
        <v>571</v>
      </c>
      <c r="D1024" s="46"/>
      <c r="E1024" s="46"/>
      <c r="F1024" s="78">
        <f>[1]AAP!E72</f>
        <v>0.16549295774647887</v>
      </c>
      <c r="G1024" s="190" t="s">
        <v>212</v>
      </c>
    </row>
    <row r="1025" spans="1:7" x14ac:dyDescent="0.3">
      <c r="A1025" s="259" t="s">
        <v>572</v>
      </c>
      <c r="D1025" s="46"/>
      <c r="E1025" s="46"/>
      <c r="F1025" s="78">
        <f>[1]AAP!E73</f>
        <v>0.573943661971831</v>
      </c>
      <c r="G1025" s="190" t="s">
        <v>212</v>
      </c>
    </row>
    <row r="1026" spans="1:7" x14ac:dyDescent="0.3">
      <c r="A1026" s="259" t="s">
        <v>573</v>
      </c>
      <c r="D1026" s="46"/>
      <c r="E1026" s="46"/>
      <c r="F1026" s="78">
        <f>[1]AAP!E74</f>
        <v>0.10211267605633803</v>
      </c>
      <c r="G1026" s="190" t="s">
        <v>212</v>
      </c>
    </row>
    <row r="1027" spans="1:7" x14ac:dyDescent="0.3">
      <c r="A1027" s="259" t="s">
        <v>574</v>
      </c>
      <c r="D1027" s="46"/>
      <c r="E1027" s="46"/>
      <c r="F1027" s="78">
        <f>[1]AAP!E75</f>
        <v>8.098591549295775E-2</v>
      </c>
      <c r="G1027" s="190" t="s">
        <v>212</v>
      </c>
    </row>
    <row r="1028" spans="1:7" x14ac:dyDescent="0.3">
      <c r="A1028" s="259" t="s">
        <v>575</v>
      </c>
      <c r="D1028" s="46"/>
      <c r="E1028" s="46"/>
      <c r="F1028" s="78">
        <f>[1]AAP!E76</f>
        <v>2.8169014084507043E-2</v>
      </c>
      <c r="G1028" s="190" t="s">
        <v>212</v>
      </c>
    </row>
    <row r="1029" spans="1:7" x14ac:dyDescent="0.3">
      <c r="A1029" s="259" t="s">
        <v>576</v>
      </c>
      <c r="D1029" s="46"/>
      <c r="E1029" s="46"/>
      <c r="F1029" s="78">
        <f>[1]AAP!E77</f>
        <v>4.2253521126760563E-2</v>
      </c>
      <c r="G1029" s="190" t="s">
        <v>212</v>
      </c>
    </row>
    <row r="1030" spans="1:7" x14ac:dyDescent="0.3">
      <c r="A1030" s="259" t="s">
        <v>577</v>
      </c>
      <c r="D1030" s="46"/>
      <c r="E1030" s="46"/>
      <c r="F1030" s="78">
        <f>[1]AAP!E78</f>
        <v>0.18309859154929578</v>
      </c>
      <c r="G1030" s="190" t="s">
        <v>212</v>
      </c>
    </row>
    <row r="1031" spans="1:7" x14ac:dyDescent="0.3">
      <c r="A1031" s="259" t="s">
        <v>578</v>
      </c>
      <c r="D1031" s="46"/>
      <c r="E1031" s="46"/>
      <c r="F1031" s="78">
        <f>[1]AAP!E79</f>
        <v>0.16901408450704225</v>
      </c>
      <c r="G1031" s="190" t="s">
        <v>212</v>
      </c>
    </row>
    <row r="1032" spans="1:7" x14ac:dyDescent="0.3">
      <c r="A1032" s="259" t="s">
        <v>579</v>
      </c>
      <c r="D1032" s="46"/>
      <c r="E1032" s="46"/>
      <c r="F1032" s="78">
        <f>[1]AAP!E80</f>
        <v>5.2816901408450703E-2</v>
      </c>
      <c r="G1032" s="190" t="s">
        <v>212</v>
      </c>
    </row>
    <row r="1033" spans="1:7" x14ac:dyDescent="0.3">
      <c r="A1033" s="259" t="s">
        <v>580</v>
      </c>
      <c r="D1033" s="46"/>
      <c r="E1033" s="46"/>
      <c r="F1033" s="78">
        <f>[1]AAP!E81</f>
        <v>2.8169014084507043E-2</v>
      </c>
      <c r="G1033" s="190" t="s">
        <v>212</v>
      </c>
    </row>
    <row r="1034" spans="1:7" x14ac:dyDescent="0.3">
      <c r="A1034" s="259" t="s">
        <v>581</v>
      </c>
      <c r="D1034" s="46"/>
      <c r="E1034" s="46"/>
      <c r="F1034" s="78">
        <f>[1]AAP!E82</f>
        <v>0.10563380281690141</v>
      </c>
      <c r="G1034" s="190" t="s">
        <v>212</v>
      </c>
    </row>
    <row r="1035" spans="1:7" x14ac:dyDescent="0.3">
      <c r="A1035" s="259" t="s">
        <v>582</v>
      </c>
      <c r="D1035" s="46"/>
      <c r="E1035" s="46"/>
      <c r="F1035" s="78">
        <f>[1]AAP!E83</f>
        <v>0</v>
      </c>
      <c r="G1035" s="190" t="s">
        <v>212</v>
      </c>
    </row>
    <row r="1036" spans="1:7" x14ac:dyDescent="0.3">
      <c r="A1036" s="259" t="s">
        <v>49</v>
      </c>
      <c r="D1036" s="46"/>
      <c r="E1036" s="46"/>
      <c r="F1036" s="78">
        <f>[1]AAP!E84</f>
        <v>0</v>
      </c>
      <c r="G1036" s="190" t="s">
        <v>212</v>
      </c>
    </row>
    <row r="1037" spans="1:7" x14ac:dyDescent="0.3">
      <c r="A1037" s="259" t="s">
        <v>569</v>
      </c>
      <c r="D1037" s="46"/>
      <c r="E1037" s="46"/>
      <c r="F1037" s="78">
        <f>[1]AAP!E85</f>
        <v>1.0563380281690141E-2</v>
      </c>
      <c r="G1037" s="190" t="s">
        <v>212</v>
      </c>
    </row>
    <row r="1038" spans="1:7" x14ac:dyDescent="0.3">
      <c r="A1038" s="259"/>
      <c r="D1038" s="46"/>
      <c r="E1038" s="46"/>
      <c r="F1038" s="46"/>
    </row>
    <row r="1039" spans="1:7" ht="17" x14ac:dyDescent="0.3">
      <c r="A1039" s="3" t="s">
        <v>583</v>
      </c>
      <c r="B1039" s="126"/>
      <c r="C1039" s="126"/>
      <c r="D1039" s="46"/>
      <c r="E1039" s="46"/>
      <c r="F1039" s="47"/>
      <c r="G1039" s="47"/>
    </row>
    <row r="1040" spans="1:7" x14ac:dyDescent="0.3">
      <c r="A1040" s="1" t="s">
        <v>571</v>
      </c>
      <c r="F1040" s="78">
        <f>[1]AAP!E88</f>
        <v>0.176056338028169</v>
      </c>
      <c r="G1040" s="190" t="s">
        <v>212</v>
      </c>
    </row>
    <row r="1041" spans="1:9" x14ac:dyDescent="0.3">
      <c r="A1041" s="1" t="s">
        <v>584</v>
      </c>
      <c r="F1041" s="78">
        <f>[1]AAP!E89</f>
        <v>0.44718309859154931</v>
      </c>
      <c r="G1041" s="190"/>
    </row>
    <row r="1042" spans="1:9" x14ac:dyDescent="0.3">
      <c r="A1042" s="1" t="s">
        <v>572</v>
      </c>
      <c r="F1042" s="78">
        <f>[1]AAP!E90</f>
        <v>0.41901408450704225</v>
      </c>
      <c r="G1042" s="190" t="s">
        <v>212</v>
      </c>
      <c r="H1042" s="10"/>
    </row>
    <row r="1043" spans="1:9" x14ac:dyDescent="0.3">
      <c r="A1043" s="1" t="s">
        <v>573</v>
      </c>
      <c r="F1043" s="78">
        <f>[1]AAP!E91</f>
        <v>3.5211267605633804E-2</v>
      </c>
      <c r="G1043" s="190" t="s">
        <v>212</v>
      </c>
      <c r="H1043" s="10"/>
    </row>
    <row r="1044" spans="1:9" x14ac:dyDescent="0.3">
      <c r="A1044" s="1" t="s">
        <v>574</v>
      </c>
      <c r="F1044" s="78">
        <f>[1]AAP!E92</f>
        <v>4.5774647887323945E-2</v>
      </c>
      <c r="G1044" s="190" t="s">
        <v>212</v>
      </c>
      <c r="H1044" s="10"/>
    </row>
    <row r="1045" spans="1:9" x14ac:dyDescent="0.3">
      <c r="A1045" s="1" t="s">
        <v>575</v>
      </c>
      <c r="F1045" s="78">
        <f>[1]AAP!E93</f>
        <v>1.7605633802816902E-2</v>
      </c>
      <c r="G1045" s="190" t="s">
        <v>212</v>
      </c>
      <c r="H1045" s="10"/>
    </row>
    <row r="1046" spans="1:9" x14ac:dyDescent="0.3">
      <c r="A1046" s="1" t="s">
        <v>576</v>
      </c>
      <c r="F1046" s="78">
        <f>[1]AAP!E94</f>
        <v>3.5211267605633804E-2</v>
      </c>
      <c r="G1046" s="190" t="s">
        <v>212</v>
      </c>
    </row>
    <row r="1047" spans="1:9" x14ac:dyDescent="0.3">
      <c r="A1047" s="1" t="s">
        <v>577</v>
      </c>
      <c r="F1047" s="78">
        <f>[1]AAP!E95</f>
        <v>0.11619718309859155</v>
      </c>
      <c r="G1047" s="190" t="s">
        <v>212</v>
      </c>
      <c r="H1047" s="10"/>
    </row>
    <row r="1048" spans="1:9" x14ac:dyDescent="0.3">
      <c r="A1048" s="1" t="s">
        <v>578</v>
      </c>
      <c r="F1048" s="78">
        <f>[1]AAP!E96</f>
        <v>0.11971830985915492</v>
      </c>
      <c r="G1048" s="190" t="s">
        <v>212</v>
      </c>
      <c r="H1048" s="10"/>
    </row>
    <row r="1049" spans="1:9" x14ac:dyDescent="0.3">
      <c r="A1049" s="259" t="s">
        <v>579</v>
      </c>
      <c r="F1049" s="78">
        <f>[1]AAP!E97</f>
        <v>2.1126760563380281E-2</v>
      </c>
      <c r="G1049" s="190" t="s">
        <v>212</v>
      </c>
    </row>
    <row r="1050" spans="1:9" x14ac:dyDescent="0.3">
      <c r="A1050" s="259" t="s">
        <v>580</v>
      </c>
      <c r="F1050" s="78">
        <f>[1]AAP!E98</f>
        <v>1.7605633802816902E-2</v>
      </c>
      <c r="G1050" s="190" t="s">
        <v>212</v>
      </c>
      <c r="H1050" s="10"/>
    </row>
    <row r="1051" spans="1:9" x14ac:dyDescent="0.3">
      <c r="A1051" s="1" t="s">
        <v>581</v>
      </c>
      <c r="F1051" s="78">
        <f>[1]AAP!E99</f>
        <v>9.154929577464789E-2</v>
      </c>
      <c r="G1051" s="190" t="s">
        <v>212</v>
      </c>
    </row>
    <row r="1052" spans="1:9" x14ac:dyDescent="0.3">
      <c r="A1052" s="1" t="s">
        <v>582</v>
      </c>
      <c r="F1052" s="78">
        <f>[1]AAP!E100</f>
        <v>3.5211267605633804E-3</v>
      </c>
      <c r="G1052" s="190" t="s">
        <v>212</v>
      </c>
    </row>
    <row r="1053" spans="1:9" x14ac:dyDescent="0.3">
      <c r="A1053" s="1" t="s">
        <v>585</v>
      </c>
      <c r="F1053" s="78">
        <f>[1]AAP!E101</f>
        <v>0</v>
      </c>
      <c r="G1053" s="190" t="s">
        <v>212</v>
      </c>
      <c r="H1053" s="46"/>
    </row>
    <row r="1054" spans="1:9" x14ac:dyDescent="0.3">
      <c r="A1054" s="1" t="s">
        <v>569</v>
      </c>
      <c r="F1054" s="78">
        <f>[1]AAP!E102</f>
        <v>1.4084507042253521E-2</v>
      </c>
      <c r="G1054" s="190" t="s">
        <v>212</v>
      </c>
      <c r="H1054" s="10"/>
    </row>
    <row r="1055" spans="1:9" x14ac:dyDescent="0.3">
      <c r="F1055" s="10"/>
      <c r="G1055" s="10"/>
    </row>
    <row r="1056" spans="1:9" ht="18" x14ac:dyDescent="0.4">
      <c r="A1056" s="353" t="s">
        <v>586</v>
      </c>
      <c r="B1056" s="353"/>
      <c r="C1056" s="353"/>
      <c r="D1056" s="353"/>
      <c r="E1056" s="353"/>
      <c r="F1056" s="353"/>
      <c r="G1056" s="353"/>
      <c r="H1056" s="353"/>
      <c r="I1056" s="353"/>
    </row>
    <row r="1057" spans="1:9" ht="14.5" customHeight="1" x14ac:dyDescent="0.3">
      <c r="A1057" s="345" t="str">
        <f>[1]AAP!K5</f>
        <v>Concernant la redevabilité, les modalités de distribution préférées sont l’assistance en cash physique (82%) malgré la distance qui les séparent des marchés formels et assistance en nature (57%). 97% de ménages affirment n’avoir pas encore recu une assistance humanitaire. L’aire de santé de Nyarubande n’a pas connu d’assistance humanitaire il y plus de 20 ans. 
Les communautés ont comme besoin en information : où et comment s’enregistrer pour recevoir l’assistance, qui peut accéder à l’assistance. Elles préfèrent recevoir les informations au travers le face-à-face avec un travailleur humanitaire, les crieurs du village et les leaders communautaires.
 Les 3 mécanismes de gestion de plaintes et de rétroaction sont les boites aux plaintes, le face-à-face avec un travailleur humanitaire et les appels téléphoniques.
En fin, selon les informateurs clés, les besoins prioritaires sont la santé, la nourriture, Wash et les articles ménagers essentiels.</v>
      </c>
      <c r="B1057" s="345"/>
      <c r="C1057" s="345"/>
      <c r="D1057" s="345"/>
      <c r="E1057" s="345"/>
      <c r="F1057" s="345"/>
      <c r="G1057" s="345"/>
      <c r="H1057" s="345"/>
      <c r="I1057" s="345"/>
    </row>
    <row r="1058" spans="1:9" x14ac:dyDescent="0.3">
      <c r="A1058" s="345"/>
      <c r="B1058" s="345"/>
      <c r="C1058" s="345"/>
      <c r="D1058" s="345"/>
      <c r="E1058" s="345"/>
      <c r="F1058" s="345"/>
      <c r="G1058" s="345"/>
      <c r="H1058" s="345"/>
      <c r="I1058" s="345"/>
    </row>
    <row r="1059" spans="1:9" x14ac:dyDescent="0.3">
      <c r="A1059" s="345"/>
      <c r="B1059" s="345"/>
      <c r="C1059" s="345"/>
      <c r="D1059" s="345"/>
      <c r="E1059" s="345"/>
      <c r="F1059" s="345"/>
      <c r="G1059" s="345"/>
      <c r="H1059" s="345"/>
      <c r="I1059" s="345"/>
    </row>
    <row r="1060" spans="1:9" x14ac:dyDescent="0.3">
      <c r="A1060" s="345"/>
      <c r="B1060" s="345"/>
      <c r="C1060" s="345"/>
      <c r="D1060" s="345"/>
      <c r="E1060" s="345"/>
      <c r="F1060" s="345"/>
      <c r="G1060" s="345"/>
      <c r="H1060" s="345"/>
      <c r="I1060" s="345"/>
    </row>
    <row r="1061" spans="1:9" x14ac:dyDescent="0.3">
      <c r="A1061" s="345"/>
      <c r="B1061" s="345"/>
      <c r="C1061" s="345"/>
      <c r="D1061" s="345"/>
      <c r="E1061" s="345"/>
      <c r="F1061" s="345"/>
      <c r="G1061" s="345"/>
      <c r="H1061" s="345"/>
      <c r="I1061" s="345"/>
    </row>
    <row r="1062" spans="1:9" x14ac:dyDescent="0.3">
      <c r="A1062" s="345"/>
      <c r="B1062" s="345"/>
      <c r="C1062" s="345"/>
      <c r="D1062" s="345"/>
      <c r="E1062" s="345"/>
      <c r="F1062" s="345"/>
      <c r="G1062" s="345"/>
      <c r="H1062" s="345"/>
      <c r="I1062" s="345"/>
    </row>
    <row r="1063" spans="1:9" x14ac:dyDescent="0.3">
      <c r="A1063" s="345"/>
      <c r="B1063" s="345"/>
      <c r="C1063" s="345"/>
      <c r="D1063" s="345"/>
      <c r="E1063" s="345"/>
      <c r="F1063" s="345"/>
      <c r="G1063" s="345"/>
      <c r="H1063" s="345"/>
      <c r="I1063" s="345"/>
    </row>
    <row r="1064" spans="1:9" x14ac:dyDescent="0.3">
      <c r="A1064" s="345"/>
      <c r="B1064" s="345"/>
      <c r="C1064" s="345"/>
      <c r="D1064" s="345"/>
      <c r="E1064" s="345"/>
      <c r="F1064" s="345"/>
      <c r="G1064" s="345"/>
      <c r="H1064" s="345"/>
      <c r="I1064" s="345"/>
    </row>
    <row r="1065" spans="1:9" ht="23" customHeight="1" x14ac:dyDescent="0.3">
      <c r="A1065" s="345"/>
      <c r="B1065" s="345"/>
      <c r="C1065" s="345"/>
      <c r="D1065" s="345"/>
      <c r="E1065" s="345"/>
      <c r="F1065" s="345"/>
      <c r="G1065" s="345"/>
      <c r="H1065" s="345"/>
      <c r="I1065" s="345"/>
    </row>
    <row r="1066" spans="1:9" ht="18" x14ac:dyDescent="0.4">
      <c r="A1066" s="346" t="s">
        <v>587</v>
      </c>
      <c r="B1066" s="346"/>
      <c r="C1066" s="346"/>
      <c r="D1066" s="346"/>
      <c r="E1066" s="346"/>
      <c r="F1066" s="346"/>
      <c r="G1066" s="346"/>
      <c r="H1066" s="346"/>
      <c r="I1066" s="346"/>
    </row>
    <row r="1067" spans="1:9" ht="13.9" customHeight="1" x14ac:dyDescent="0.3">
      <c r="A1067" s="347" t="str">
        <f>[1]RésuméExécutif!C156</f>
        <v xml:space="preserve">Les besoins humanitaires sont multisectoriels et sévères dans les villages évalués.  Aucun partenaire n’est encore positionné pour apporter une assistance humanitaire aux déplacés et communautés hôtes affectés par les déplacements multiples. L’aire de santé de Nyarubande n’a pas connu d’intervention humanitaire il y a plus de 20 ans. Des nouveaux déplacés continuent d’arriver dans les villages d’accueil évalués suite à la poursuite des affrontements entre les belligérants.
Un plaidoyer est lancé à la communauté humanitaire pour apporter une assistance prioritairement en santé, sécurité alimentaire (vivres), Kits AMEs, Abris et EHA. Nécessite de la construction d’une route sur le tronçon Ibuga-Nyarubande, long de 8 Km, pour faciliter l’accès humanitaire dans l’aire de santé de Nyarubande. </v>
      </c>
      <c r="B1067" s="347"/>
      <c r="C1067" s="347"/>
      <c r="D1067" s="347"/>
      <c r="E1067" s="347"/>
      <c r="F1067" s="347"/>
      <c r="G1067" s="347"/>
      <c r="H1067" s="347"/>
      <c r="I1067" s="347"/>
    </row>
    <row r="1068" spans="1:9" x14ac:dyDescent="0.3">
      <c r="A1068" s="347"/>
      <c r="B1068" s="347"/>
      <c r="C1068" s="347"/>
      <c r="D1068" s="347"/>
      <c r="E1068" s="347"/>
      <c r="F1068" s="347"/>
      <c r="G1068" s="347"/>
      <c r="H1068" s="347"/>
      <c r="I1068" s="347"/>
    </row>
    <row r="1069" spans="1:9" x14ac:dyDescent="0.3">
      <c r="A1069" s="347"/>
      <c r="B1069" s="347"/>
      <c r="C1069" s="347"/>
      <c r="D1069" s="347"/>
      <c r="E1069" s="347"/>
      <c r="F1069" s="347"/>
      <c r="G1069" s="347"/>
      <c r="H1069" s="347"/>
      <c r="I1069" s="347"/>
    </row>
    <row r="1070" spans="1:9" x14ac:dyDescent="0.3">
      <c r="A1070" s="347"/>
      <c r="B1070" s="347"/>
      <c r="C1070" s="347"/>
      <c r="D1070" s="347"/>
      <c r="E1070" s="347"/>
      <c r="F1070" s="347"/>
      <c r="G1070" s="347"/>
      <c r="H1070" s="347"/>
      <c r="I1070" s="347"/>
    </row>
    <row r="1071" spans="1:9" x14ac:dyDescent="0.3">
      <c r="A1071" s="347"/>
      <c r="B1071" s="347"/>
      <c r="C1071" s="347"/>
      <c r="D1071" s="347"/>
      <c r="E1071" s="347"/>
      <c r="F1071" s="347"/>
      <c r="G1071" s="347"/>
      <c r="H1071" s="347"/>
      <c r="I1071" s="347"/>
    </row>
    <row r="1072" spans="1:9" x14ac:dyDescent="0.3">
      <c r="A1072" s="347"/>
      <c r="B1072" s="347"/>
      <c r="C1072" s="347"/>
      <c r="D1072" s="347"/>
      <c r="E1072" s="347"/>
      <c r="F1072" s="347"/>
      <c r="G1072" s="347"/>
      <c r="H1072" s="347"/>
      <c r="I1072" s="347"/>
    </row>
    <row r="1073" spans="1:9" x14ac:dyDescent="0.3">
      <c r="A1073" s="347"/>
      <c r="B1073" s="347"/>
      <c r="C1073" s="347"/>
      <c r="D1073" s="347"/>
      <c r="E1073" s="347"/>
      <c r="F1073" s="347"/>
      <c r="G1073" s="347"/>
      <c r="H1073" s="347"/>
      <c r="I1073" s="347"/>
    </row>
    <row r="1074" spans="1:9" x14ac:dyDescent="0.3">
      <c r="A1074" s="347"/>
      <c r="B1074" s="347"/>
      <c r="C1074" s="347"/>
      <c r="D1074" s="347"/>
      <c r="E1074" s="347"/>
      <c r="F1074" s="347"/>
      <c r="G1074" s="347"/>
      <c r="H1074" s="347"/>
      <c r="I1074" s="347"/>
    </row>
    <row r="1075" spans="1:9" x14ac:dyDescent="0.3">
      <c r="A1075" s="347"/>
      <c r="B1075" s="347"/>
      <c r="C1075" s="347"/>
      <c r="D1075" s="347"/>
      <c r="E1075" s="347"/>
      <c r="F1075" s="347"/>
      <c r="G1075" s="347"/>
      <c r="H1075" s="347"/>
      <c r="I1075" s="347"/>
    </row>
    <row r="1076" spans="1:9" x14ac:dyDescent="0.3">
      <c r="A1076" s="347"/>
      <c r="B1076" s="347"/>
      <c r="C1076" s="347"/>
      <c r="D1076" s="347"/>
      <c r="E1076" s="347"/>
      <c r="F1076" s="347"/>
      <c r="G1076" s="347"/>
      <c r="H1076" s="347"/>
      <c r="I1076" s="347"/>
    </row>
    <row r="1077" spans="1:9" x14ac:dyDescent="0.3">
      <c r="A1077" s="347"/>
      <c r="B1077" s="347"/>
      <c r="C1077" s="347"/>
      <c r="D1077" s="347"/>
      <c r="E1077" s="347"/>
      <c r="F1077" s="347"/>
      <c r="G1077" s="347"/>
      <c r="H1077" s="347"/>
      <c r="I1077" s="347"/>
    </row>
    <row r="1078" spans="1:9" x14ac:dyDescent="0.3">
      <c r="A1078" s="347"/>
      <c r="B1078" s="347"/>
      <c r="C1078" s="347"/>
      <c r="D1078" s="347"/>
      <c r="E1078" s="347"/>
      <c r="F1078" s="347"/>
      <c r="G1078" s="347"/>
      <c r="H1078" s="347"/>
      <c r="I1078" s="347"/>
    </row>
    <row r="1079" spans="1:9" x14ac:dyDescent="0.3">
      <c r="A1079" s="347"/>
      <c r="B1079" s="347"/>
      <c r="C1079" s="347"/>
      <c r="D1079" s="347"/>
      <c r="E1079" s="347"/>
      <c r="F1079" s="347"/>
      <c r="G1079" s="347"/>
      <c r="H1079" s="347"/>
      <c r="I1079" s="347"/>
    </row>
    <row r="1080" spans="1:9" x14ac:dyDescent="0.3">
      <c r="A1080" s="347"/>
      <c r="B1080" s="347"/>
      <c r="C1080" s="347"/>
      <c r="D1080" s="347"/>
      <c r="E1080" s="347"/>
      <c r="F1080" s="347"/>
      <c r="G1080" s="347"/>
      <c r="H1080" s="347"/>
      <c r="I1080" s="347"/>
    </row>
    <row r="1081" spans="1:9" x14ac:dyDescent="0.3">
      <c r="A1081" s="347"/>
      <c r="B1081" s="347"/>
      <c r="C1081" s="347"/>
      <c r="D1081" s="347"/>
      <c r="E1081" s="347"/>
      <c r="F1081" s="347"/>
      <c r="G1081" s="347"/>
      <c r="H1081" s="347"/>
      <c r="I1081" s="347"/>
    </row>
    <row r="1082" spans="1:9" x14ac:dyDescent="0.3">
      <c r="A1082" s="347"/>
      <c r="B1082" s="347"/>
      <c r="C1082" s="347"/>
      <c r="D1082" s="347"/>
      <c r="E1082" s="347"/>
      <c r="F1082" s="347"/>
      <c r="G1082" s="347"/>
      <c r="H1082" s="347"/>
      <c r="I1082" s="347"/>
    </row>
    <row r="1083" spans="1:9" x14ac:dyDescent="0.3">
      <c r="A1083" s="347"/>
      <c r="B1083" s="347"/>
      <c r="C1083" s="347"/>
      <c r="D1083" s="347"/>
      <c r="E1083" s="347"/>
      <c r="F1083" s="347"/>
      <c r="G1083" s="347"/>
      <c r="H1083" s="347"/>
      <c r="I1083" s="347"/>
    </row>
    <row r="1084" spans="1:9" x14ac:dyDescent="0.3">
      <c r="A1084" s="347"/>
      <c r="B1084" s="347"/>
      <c r="C1084" s="347"/>
      <c r="D1084" s="347"/>
      <c r="E1084" s="347"/>
      <c r="F1084" s="347"/>
      <c r="G1084" s="347"/>
      <c r="H1084" s="347"/>
      <c r="I1084" s="347"/>
    </row>
    <row r="1085" spans="1:9" x14ac:dyDescent="0.3">
      <c r="A1085" s="347"/>
      <c r="B1085" s="347"/>
      <c r="C1085" s="347"/>
      <c r="D1085" s="347"/>
      <c r="E1085" s="347"/>
      <c r="F1085" s="347"/>
      <c r="G1085" s="347"/>
      <c r="H1085" s="347"/>
      <c r="I1085" s="347"/>
    </row>
    <row r="1086" spans="1:9" x14ac:dyDescent="0.3">
      <c r="A1086" s="347"/>
      <c r="B1086" s="347"/>
      <c r="C1086" s="347"/>
      <c r="D1086" s="347"/>
      <c r="E1086" s="347"/>
      <c r="F1086" s="347"/>
      <c r="G1086" s="347"/>
      <c r="H1086" s="347"/>
      <c r="I1086" s="347"/>
    </row>
    <row r="1087" spans="1:9" x14ac:dyDescent="0.3">
      <c r="A1087" s="347"/>
      <c r="B1087" s="347"/>
      <c r="C1087" s="347"/>
      <c r="D1087" s="347"/>
      <c r="E1087" s="347"/>
      <c r="F1087" s="347"/>
      <c r="G1087" s="347"/>
      <c r="H1087" s="347"/>
      <c r="I1087" s="347"/>
    </row>
    <row r="1088" spans="1:9" x14ac:dyDescent="0.3">
      <c r="A1088" s="347"/>
      <c r="B1088" s="347"/>
      <c r="C1088" s="347"/>
      <c r="D1088" s="347"/>
      <c r="E1088" s="347"/>
      <c r="F1088" s="347"/>
      <c r="G1088" s="347"/>
      <c r="H1088" s="347"/>
      <c r="I1088" s="347"/>
    </row>
    <row r="1089" spans="1:13" ht="18" x14ac:dyDescent="0.4">
      <c r="A1089" s="346" t="s">
        <v>588</v>
      </c>
      <c r="B1089" s="346"/>
      <c r="C1089" s="346"/>
      <c r="D1089" s="346"/>
      <c r="E1089" s="346"/>
      <c r="F1089" s="346"/>
      <c r="G1089" s="346"/>
      <c r="H1089" s="346"/>
      <c r="I1089" s="346"/>
      <c r="J1089" s="79"/>
      <c r="K1089" s="79"/>
      <c r="L1089" s="79"/>
      <c r="M1089" s="79"/>
    </row>
    <row r="1090" spans="1:13" ht="229.5" customHeight="1" x14ac:dyDescent="0.3">
      <c r="A1090" s="337" t="s">
        <v>589</v>
      </c>
      <c r="B1090" s="337"/>
      <c r="C1090" s="337"/>
      <c r="D1090" s="337"/>
      <c r="E1090" s="337"/>
      <c r="F1090" s="337"/>
      <c r="G1090" s="337"/>
      <c r="H1090" s="337"/>
      <c r="I1090" s="261"/>
      <c r="J1090" s="4"/>
      <c r="K1090" s="4"/>
      <c r="L1090" s="4"/>
      <c r="M1090" s="4"/>
    </row>
    <row r="1091" spans="1:13" x14ac:dyDescent="0.3">
      <c r="A1091" s="337"/>
      <c r="B1091" s="337"/>
      <c r="C1091" s="337"/>
      <c r="D1091" s="337"/>
      <c r="E1091" s="337"/>
      <c r="F1091" s="337"/>
      <c r="G1091" s="337"/>
      <c r="H1091" s="337"/>
      <c r="I1091" s="261"/>
      <c r="J1091" s="4"/>
      <c r="K1091" s="4"/>
      <c r="L1091" s="4"/>
    </row>
    <row r="1092" spans="1:13" x14ac:dyDescent="0.3">
      <c r="A1092" s="337"/>
      <c r="B1092" s="337"/>
      <c r="C1092" s="337"/>
      <c r="D1092" s="337"/>
      <c r="E1092" s="337"/>
      <c r="F1092" s="337"/>
      <c r="G1092" s="337"/>
      <c r="H1092" s="337"/>
      <c r="I1092" s="261"/>
      <c r="J1092" s="4"/>
      <c r="K1092" s="4"/>
      <c r="L1092" s="4"/>
    </row>
    <row r="1093" spans="1:13" x14ac:dyDescent="0.3">
      <c r="A1093" s="337"/>
      <c r="B1093" s="337"/>
      <c r="C1093" s="337"/>
      <c r="D1093" s="337"/>
      <c r="E1093" s="337"/>
      <c r="F1093" s="337"/>
      <c r="G1093" s="337"/>
      <c r="H1093" s="337"/>
      <c r="I1093" s="261"/>
      <c r="J1093" s="4"/>
      <c r="K1093" s="4"/>
      <c r="L1093" s="4"/>
    </row>
    <row r="1094" spans="1:13" x14ac:dyDescent="0.3">
      <c r="A1094" s="337"/>
      <c r="B1094" s="337"/>
      <c r="C1094" s="337"/>
      <c r="D1094" s="337"/>
      <c r="E1094" s="337"/>
      <c r="F1094" s="337"/>
      <c r="G1094" s="337"/>
      <c r="H1094" s="337"/>
      <c r="I1094" s="261"/>
      <c r="J1094" s="4"/>
      <c r="K1094" s="4"/>
      <c r="L1094" s="4"/>
    </row>
    <row r="1095" spans="1:13" x14ac:dyDescent="0.3">
      <c r="A1095" s="337"/>
      <c r="B1095" s="337"/>
      <c r="C1095" s="337"/>
      <c r="D1095" s="337"/>
      <c r="E1095" s="337"/>
      <c r="F1095" s="337"/>
      <c r="G1095" s="337"/>
      <c r="H1095" s="337"/>
      <c r="I1095" s="261"/>
      <c r="J1095" s="4"/>
      <c r="K1095" s="4"/>
      <c r="L1095" s="4"/>
    </row>
    <row r="1096" spans="1:13" x14ac:dyDescent="0.3">
      <c r="A1096" s="337"/>
      <c r="B1096" s="337"/>
      <c r="C1096" s="337"/>
      <c r="D1096" s="337"/>
      <c r="E1096" s="337"/>
      <c r="F1096" s="337"/>
      <c r="G1096" s="337"/>
      <c r="H1096" s="337"/>
      <c r="I1096" s="261"/>
      <c r="J1096" s="4"/>
      <c r="K1096" s="4"/>
      <c r="L1096" s="4"/>
    </row>
    <row r="1097" spans="1:13" x14ac:dyDescent="0.3">
      <c r="A1097" s="337"/>
      <c r="B1097" s="337"/>
      <c r="C1097" s="337"/>
      <c r="D1097" s="337"/>
      <c r="E1097" s="337"/>
      <c r="F1097" s="337"/>
      <c r="G1097" s="337"/>
      <c r="H1097" s="337"/>
      <c r="I1097" s="261"/>
      <c r="J1097" s="4"/>
      <c r="K1097" s="4"/>
      <c r="L1097" s="4"/>
    </row>
    <row r="1098" spans="1:13" x14ac:dyDescent="0.3">
      <c r="A1098" s="337"/>
      <c r="B1098" s="337"/>
      <c r="C1098" s="337"/>
      <c r="D1098" s="337"/>
      <c r="E1098" s="337"/>
      <c r="F1098" s="337"/>
      <c r="G1098" s="337"/>
      <c r="H1098" s="337"/>
      <c r="I1098" s="261"/>
      <c r="J1098" s="4"/>
      <c r="K1098" s="4"/>
      <c r="L1098" s="4"/>
    </row>
    <row r="1099" spans="1:13" x14ac:dyDescent="0.3">
      <c r="A1099" s="337"/>
      <c r="B1099" s="337"/>
      <c r="C1099" s="337"/>
      <c r="D1099" s="337"/>
      <c r="E1099" s="337"/>
      <c r="F1099" s="337"/>
      <c r="G1099" s="337"/>
      <c r="H1099" s="337"/>
      <c r="I1099" s="261"/>
      <c r="J1099" s="4"/>
      <c r="K1099" s="4"/>
      <c r="L1099" s="4"/>
    </row>
    <row r="1100" spans="1:13" x14ac:dyDescent="0.3">
      <c r="A1100" s="337"/>
      <c r="B1100" s="337"/>
      <c r="C1100" s="337"/>
      <c r="D1100" s="337"/>
      <c r="E1100" s="337"/>
      <c r="F1100" s="337"/>
      <c r="G1100" s="337"/>
      <c r="H1100" s="337"/>
      <c r="I1100" s="261"/>
      <c r="J1100" s="4"/>
      <c r="K1100" s="4"/>
      <c r="L1100" s="4"/>
      <c r="M1100" s="4"/>
    </row>
    <row r="1101" spans="1:13" x14ac:dyDescent="0.3">
      <c r="A1101" s="337"/>
      <c r="B1101" s="337"/>
      <c r="C1101" s="337"/>
      <c r="D1101" s="337"/>
      <c r="E1101" s="337"/>
      <c r="F1101" s="337"/>
      <c r="G1101" s="337"/>
      <c r="H1101" s="337"/>
      <c r="I1101" s="261"/>
      <c r="J1101" s="4"/>
      <c r="K1101" s="4"/>
      <c r="L1101" s="4"/>
      <c r="M1101" s="4"/>
    </row>
    <row r="1102" spans="1:13" ht="22" customHeight="1" x14ac:dyDescent="0.3">
      <c r="A1102" s="337"/>
      <c r="B1102" s="337"/>
      <c r="C1102" s="337"/>
      <c r="D1102" s="337"/>
      <c r="E1102" s="337"/>
      <c r="F1102" s="337"/>
      <c r="G1102" s="337"/>
      <c r="H1102" s="337"/>
      <c r="I1102" s="261"/>
      <c r="J1102" s="4"/>
      <c r="K1102" s="4"/>
      <c r="L1102" s="4"/>
      <c r="M1102" s="4"/>
    </row>
    <row r="1103" spans="1:13" ht="9" customHeight="1" x14ac:dyDescent="0.3">
      <c r="A1103" s="4"/>
      <c r="B1103" s="4"/>
      <c r="C1103" s="4"/>
      <c r="D1103" s="4"/>
      <c r="E1103" s="4"/>
      <c r="F1103" s="4"/>
      <c r="G1103" s="4"/>
      <c r="H1103" s="4"/>
      <c r="I1103" s="4"/>
      <c r="J1103" s="4"/>
      <c r="K1103" s="4"/>
      <c r="L1103" s="4"/>
      <c r="M1103" s="4"/>
    </row>
    <row r="1104" spans="1:13" ht="16" customHeight="1" x14ac:dyDescent="0.3">
      <c r="A1104" s="348" t="s">
        <v>590</v>
      </c>
      <c r="B1104" s="348"/>
      <c r="C1104" s="348"/>
      <c r="D1104" s="348"/>
      <c r="E1104" s="348"/>
      <c r="F1104" s="348"/>
      <c r="G1104" s="348"/>
      <c r="H1104" s="348"/>
      <c r="I1104" s="348"/>
    </row>
    <row r="1105" spans="1:10" ht="18" customHeight="1" thickBot="1" x14ac:dyDescent="0.35">
      <c r="A1105" s="341" t="s">
        <v>591</v>
      </c>
      <c r="B1105" s="341"/>
      <c r="C1105" s="341"/>
      <c r="D1105" s="341"/>
      <c r="E1105" s="341"/>
      <c r="F1105" s="341"/>
      <c r="G1105" s="341"/>
      <c r="H1105" s="262"/>
    </row>
    <row r="1106" spans="1:10" ht="14.5" customHeight="1" thickBot="1" x14ac:dyDescent="0.35">
      <c r="A1106" s="342" t="s">
        <v>592</v>
      </c>
      <c r="B1106" s="343" t="s">
        <v>593</v>
      </c>
      <c r="C1106" s="343"/>
      <c r="D1106" s="343"/>
      <c r="E1106" s="344" t="s">
        <v>594</v>
      </c>
      <c r="F1106" s="344"/>
      <c r="G1106" s="344"/>
      <c r="H1106" s="344"/>
      <c r="I1106" s="344" t="s">
        <v>595</v>
      </c>
      <c r="J1106" s="344"/>
    </row>
    <row r="1107" spans="1:10" ht="13.9" customHeight="1" thickBot="1" x14ac:dyDescent="0.35">
      <c r="A1107" s="342"/>
      <c r="B1107" s="343"/>
      <c r="C1107" s="343"/>
      <c r="D1107" s="343"/>
      <c r="E1107" s="336" t="s">
        <v>596</v>
      </c>
      <c r="F1107" s="336"/>
      <c r="G1107" s="336" t="s">
        <v>597</v>
      </c>
      <c r="H1107" s="336"/>
      <c r="I1107" s="336" t="s">
        <v>598</v>
      </c>
      <c r="J1107" s="336"/>
    </row>
    <row r="1108" spans="1:10" ht="14.5" thickBot="1" x14ac:dyDescent="0.35">
      <c r="A1108" s="342"/>
      <c r="B1108" s="263">
        <v>1</v>
      </c>
      <c r="C1108" s="264">
        <v>3</v>
      </c>
      <c r="D1108" s="265">
        <v>5</v>
      </c>
      <c r="E1108" s="336" t="s">
        <v>599</v>
      </c>
      <c r="F1108" s="336"/>
      <c r="G1108" s="336" t="s">
        <v>599</v>
      </c>
      <c r="H1108" s="336"/>
      <c r="I1108" s="336" t="s">
        <v>599</v>
      </c>
      <c r="J1108" s="336"/>
    </row>
    <row r="1109" spans="1:10" ht="26.5" customHeight="1" thickBot="1" x14ac:dyDescent="0.35">
      <c r="A1109" s="337" t="s">
        <v>600</v>
      </c>
      <c r="B1109" s="338" t="s">
        <v>601</v>
      </c>
      <c r="C1109" s="339" t="s">
        <v>602</v>
      </c>
      <c r="D1109" s="340" t="s">
        <v>603</v>
      </c>
      <c r="E1109" s="266">
        <v>0.29780000000000001</v>
      </c>
      <c r="F1109" s="330">
        <v>3</v>
      </c>
      <c r="G1109" s="266">
        <v>0.39760000000000001</v>
      </c>
      <c r="H1109" s="330">
        <v>5</v>
      </c>
      <c r="I1109" s="266">
        <v>0.1767</v>
      </c>
      <c r="J1109" s="330">
        <v>3</v>
      </c>
    </row>
    <row r="1110" spans="1:10" ht="26.5" customHeight="1" thickBot="1" x14ac:dyDescent="0.35">
      <c r="A1110" s="337"/>
      <c r="B1110" s="338"/>
      <c r="C1110" s="339"/>
      <c r="D1110" s="340"/>
      <c r="E1110" s="267" t="s">
        <v>604</v>
      </c>
      <c r="F1110" s="330"/>
      <c r="G1110" s="267" t="s">
        <v>605</v>
      </c>
      <c r="H1110" s="330"/>
      <c r="I1110" s="268" t="s">
        <v>606</v>
      </c>
      <c r="J1110" s="330"/>
    </row>
    <row r="1111" spans="1:10" ht="174" customHeight="1" thickBot="1" x14ac:dyDescent="0.35">
      <c r="A1111" s="269" t="s">
        <v>607</v>
      </c>
      <c r="B1111" s="270" t="s">
        <v>608</v>
      </c>
      <c r="C1111" s="271" t="s">
        <v>609</v>
      </c>
      <c r="D1111" s="272" t="s">
        <v>610</v>
      </c>
      <c r="E1111" s="273" t="s">
        <v>611</v>
      </c>
      <c r="F1111" s="274">
        <v>5</v>
      </c>
      <c r="G1111" s="273" t="s">
        <v>612</v>
      </c>
      <c r="H1111" s="274">
        <v>5</v>
      </c>
      <c r="I1111" s="273" t="s">
        <v>613</v>
      </c>
      <c r="J1111" s="274">
        <v>5</v>
      </c>
    </row>
    <row r="1112" spans="1:10" ht="94.5" customHeight="1" thickBot="1" x14ac:dyDescent="0.35">
      <c r="A1112" s="269" t="s">
        <v>614</v>
      </c>
      <c r="B1112" s="275" t="s">
        <v>615</v>
      </c>
      <c r="C1112" s="276" t="s">
        <v>616</v>
      </c>
      <c r="D1112" s="277" t="s">
        <v>617</v>
      </c>
      <c r="E1112" s="278" t="s">
        <v>618</v>
      </c>
      <c r="F1112" s="274">
        <v>3</v>
      </c>
      <c r="G1112" s="278" t="s">
        <v>619</v>
      </c>
      <c r="H1112" s="274">
        <v>1</v>
      </c>
      <c r="I1112" s="278" t="s">
        <v>619</v>
      </c>
      <c r="J1112" s="274">
        <v>1</v>
      </c>
    </row>
    <row r="1113" spans="1:10" ht="24" customHeight="1" thickBot="1" x14ac:dyDescent="0.35">
      <c r="A1113" s="332" t="s">
        <v>620</v>
      </c>
      <c r="B1113" s="333" t="s">
        <v>621</v>
      </c>
      <c r="C1113" s="334" t="s">
        <v>622</v>
      </c>
      <c r="D1113" s="335" t="s">
        <v>623</v>
      </c>
      <c r="E1113" s="279" t="s">
        <v>624</v>
      </c>
      <c r="F1113" s="330">
        <v>5</v>
      </c>
      <c r="G1113" s="279" t="s">
        <v>625</v>
      </c>
      <c r="H1113" s="330">
        <v>3</v>
      </c>
      <c r="I1113" s="280" t="s">
        <v>626</v>
      </c>
      <c r="J1113" s="330">
        <v>3</v>
      </c>
    </row>
    <row r="1114" spans="1:10" ht="24" customHeight="1" thickBot="1" x14ac:dyDescent="0.35">
      <c r="A1114" s="332"/>
      <c r="B1114" s="333"/>
      <c r="C1114" s="334"/>
      <c r="D1114" s="335"/>
      <c r="E1114" s="281" t="s">
        <v>627</v>
      </c>
      <c r="F1114" s="330"/>
      <c r="G1114" s="281" t="s">
        <v>628</v>
      </c>
      <c r="H1114" s="330"/>
      <c r="I1114" s="282" t="s">
        <v>629</v>
      </c>
      <c r="J1114" s="330"/>
    </row>
    <row r="1115" spans="1:10" ht="24" customHeight="1" thickBot="1" x14ac:dyDescent="0.35">
      <c r="A1115" s="332"/>
      <c r="B1115" s="333"/>
      <c r="C1115" s="334"/>
      <c r="D1115" s="335"/>
      <c r="E1115" s="283" t="s">
        <v>630</v>
      </c>
      <c r="F1115" s="330"/>
      <c r="G1115" s="283" t="s">
        <v>631</v>
      </c>
      <c r="H1115" s="330"/>
      <c r="I1115" s="284" t="s">
        <v>632</v>
      </c>
      <c r="J1115" s="330"/>
    </row>
    <row r="1116" spans="1:10" ht="92" customHeight="1" thickBot="1" x14ac:dyDescent="0.35">
      <c r="A1116" s="285" t="s">
        <v>633</v>
      </c>
      <c r="B1116" s="286" t="s">
        <v>634</v>
      </c>
      <c r="C1116" s="271" t="s">
        <v>635</v>
      </c>
      <c r="D1116" s="272" t="s">
        <v>636</v>
      </c>
      <c r="E1116" s="287" t="s">
        <v>637</v>
      </c>
      <c r="F1116" s="274">
        <v>1</v>
      </c>
      <c r="G1116" s="273" t="s">
        <v>638</v>
      </c>
      <c r="H1116" s="274">
        <v>5</v>
      </c>
      <c r="I1116" s="288" t="s">
        <v>639</v>
      </c>
      <c r="J1116" s="274">
        <v>5</v>
      </c>
    </row>
    <row r="1117" spans="1:10" ht="116" customHeight="1" thickBot="1" x14ac:dyDescent="0.35">
      <c r="A1117" s="285" t="s">
        <v>640</v>
      </c>
      <c r="B1117" s="289" t="s">
        <v>641</v>
      </c>
      <c r="C1117" s="271" t="s">
        <v>642</v>
      </c>
      <c r="D1117" s="272" t="s">
        <v>643</v>
      </c>
      <c r="E1117" s="290" t="s">
        <v>644</v>
      </c>
      <c r="F1117" s="291">
        <v>3</v>
      </c>
      <c r="G1117" s="290" t="s">
        <v>645</v>
      </c>
      <c r="H1117" s="291">
        <v>3</v>
      </c>
      <c r="I1117" s="290" t="s">
        <v>646</v>
      </c>
      <c r="J1117" s="291">
        <v>5</v>
      </c>
    </row>
    <row r="1118" spans="1:10" ht="188" customHeight="1" thickBot="1" x14ac:dyDescent="0.35">
      <c r="A1118" s="285" t="s">
        <v>647</v>
      </c>
      <c r="B1118" s="286" t="s">
        <v>648</v>
      </c>
      <c r="C1118" s="292" t="s">
        <v>649</v>
      </c>
      <c r="D1118" s="293" t="s">
        <v>650</v>
      </c>
      <c r="E1118" s="294" t="s">
        <v>651</v>
      </c>
      <c r="F1118" s="274">
        <v>3</v>
      </c>
      <c r="G1118" s="295" t="s">
        <v>652</v>
      </c>
      <c r="H1118" s="274">
        <v>5</v>
      </c>
      <c r="I1118" s="295" t="s">
        <v>653</v>
      </c>
      <c r="J1118" s="274">
        <v>5</v>
      </c>
    </row>
    <row r="1119" spans="1:10" ht="14" customHeight="1" thickBot="1" x14ac:dyDescent="0.35">
      <c r="A1119" s="296" t="s">
        <v>654</v>
      </c>
      <c r="B1119" s="270" t="s">
        <v>655</v>
      </c>
      <c r="C1119" s="297" t="s">
        <v>656</v>
      </c>
      <c r="D1119" s="272" t="s">
        <v>657</v>
      </c>
      <c r="E1119" s="298" t="s">
        <v>658</v>
      </c>
      <c r="F1119" s="299">
        <v>3</v>
      </c>
      <c r="G1119" s="298" t="s">
        <v>659</v>
      </c>
      <c r="H1119" s="299">
        <v>5</v>
      </c>
      <c r="I1119" s="298" t="s">
        <v>660</v>
      </c>
      <c r="J1119" s="300">
        <v>5</v>
      </c>
    </row>
    <row r="1120" spans="1:10" ht="14.5" customHeight="1" thickBot="1" x14ac:dyDescent="0.35">
      <c r="A1120" s="296" t="s">
        <v>661</v>
      </c>
      <c r="B1120" s="289" t="s">
        <v>662</v>
      </c>
      <c r="C1120" s="271" t="s">
        <v>663</v>
      </c>
      <c r="D1120" s="301" t="s">
        <v>664</v>
      </c>
      <c r="E1120" s="302" t="s">
        <v>665</v>
      </c>
      <c r="F1120" s="303">
        <v>5</v>
      </c>
      <c r="G1120" s="302" t="s">
        <v>665</v>
      </c>
      <c r="H1120" s="303">
        <v>5</v>
      </c>
      <c r="I1120" s="281" t="s">
        <v>665</v>
      </c>
      <c r="J1120" s="299">
        <v>5</v>
      </c>
    </row>
    <row r="1121" spans="1:10" ht="14.5" customHeight="1" thickBot="1" x14ac:dyDescent="0.35">
      <c r="A1121" s="332" t="s">
        <v>666</v>
      </c>
      <c r="B1121" s="333" t="s">
        <v>667</v>
      </c>
      <c r="C1121" s="334" t="s">
        <v>668</v>
      </c>
      <c r="D1121" s="335" t="s">
        <v>669</v>
      </c>
      <c r="E1121" s="331" t="s">
        <v>670</v>
      </c>
      <c r="F1121" s="330">
        <v>5</v>
      </c>
      <c r="G1121" s="331" t="s">
        <v>671</v>
      </c>
      <c r="H1121" s="330">
        <v>1</v>
      </c>
      <c r="I1121" s="331" t="s">
        <v>672</v>
      </c>
      <c r="J1121" s="330">
        <v>3</v>
      </c>
    </row>
    <row r="1122" spans="1:10" ht="14" customHeight="1" thickBot="1" x14ac:dyDescent="0.35">
      <c r="A1122" s="332"/>
      <c r="B1122" s="333"/>
      <c r="C1122" s="334"/>
      <c r="D1122" s="335"/>
      <c r="E1122" s="331"/>
      <c r="F1122" s="330"/>
      <c r="G1122" s="331"/>
      <c r="H1122" s="330"/>
      <c r="I1122" s="331"/>
      <c r="J1122" s="330"/>
    </row>
    <row r="1123" spans="1:10" ht="14.5" customHeight="1" thickBot="1" x14ac:dyDescent="0.35">
      <c r="A1123" s="332"/>
      <c r="B1123" s="333"/>
      <c r="C1123" s="334"/>
      <c r="D1123" s="335"/>
      <c r="E1123" s="331" t="s">
        <v>673</v>
      </c>
      <c r="F1123" s="330"/>
      <c r="G1123" s="331" t="s">
        <v>674</v>
      </c>
      <c r="H1123" s="330"/>
      <c r="I1123" s="331" t="s">
        <v>675</v>
      </c>
      <c r="J1123" s="330"/>
    </row>
    <row r="1124" spans="1:10" ht="14.5" thickBot="1" x14ac:dyDescent="0.35">
      <c r="A1124" s="332"/>
      <c r="B1124" s="333"/>
      <c r="C1124" s="334"/>
      <c r="D1124" s="335"/>
      <c r="E1124" s="331"/>
      <c r="F1124" s="330"/>
      <c r="G1124" s="331"/>
      <c r="H1124" s="330"/>
      <c r="I1124" s="331"/>
      <c r="J1124" s="330"/>
    </row>
    <row r="1125" spans="1:10" ht="14.5" thickBot="1" x14ac:dyDescent="0.35">
      <c r="A1125" s="332"/>
      <c r="B1125" s="333"/>
      <c r="C1125" s="334"/>
      <c r="D1125" s="335"/>
      <c r="E1125" s="331" t="s">
        <v>676</v>
      </c>
      <c r="F1125" s="330"/>
      <c r="G1125" s="331" t="s">
        <v>677</v>
      </c>
      <c r="H1125" s="330"/>
      <c r="I1125" s="331" t="s">
        <v>678</v>
      </c>
      <c r="J1125" s="330"/>
    </row>
    <row r="1126" spans="1:10" ht="14.5" thickBot="1" x14ac:dyDescent="0.35">
      <c r="A1126" s="332"/>
      <c r="B1126" s="333"/>
      <c r="C1126" s="334"/>
      <c r="D1126" s="335"/>
      <c r="E1126" s="331"/>
      <c r="F1126" s="330"/>
      <c r="G1126" s="331"/>
      <c r="H1126" s="330"/>
      <c r="I1126" s="331"/>
      <c r="J1126" s="330"/>
    </row>
    <row r="1127" spans="1:10" ht="26.5" thickBot="1" x14ac:dyDescent="0.35">
      <c r="A1127" s="332"/>
      <c r="B1127" s="333"/>
      <c r="C1127" s="334"/>
      <c r="D1127" s="335"/>
      <c r="E1127" s="305" t="s">
        <v>679</v>
      </c>
      <c r="F1127" s="330"/>
      <c r="G1127" s="304" t="s">
        <v>680</v>
      </c>
      <c r="H1127" s="330"/>
      <c r="I1127" s="306" t="s">
        <v>681</v>
      </c>
      <c r="J1127" s="330"/>
    </row>
    <row r="1128" spans="1:10" ht="39.5" thickBot="1" x14ac:dyDescent="0.35">
      <c r="A1128" s="269" t="s">
        <v>682</v>
      </c>
      <c r="B1128" s="286" t="s">
        <v>683</v>
      </c>
      <c r="C1128" s="292" t="s">
        <v>684</v>
      </c>
      <c r="D1128" s="293" t="s">
        <v>685</v>
      </c>
      <c r="E1128" s="296" t="s">
        <v>686</v>
      </c>
      <c r="F1128" s="307">
        <v>3</v>
      </c>
      <c r="G1128" s="296" t="s">
        <v>687</v>
      </c>
      <c r="H1128" s="308">
        <v>5</v>
      </c>
      <c r="I1128" s="296" t="s">
        <v>688</v>
      </c>
      <c r="J1128" s="308">
        <v>3</v>
      </c>
    </row>
    <row r="1129" spans="1:10" ht="14.5" thickBot="1" x14ac:dyDescent="0.35">
      <c r="A1129" s="285" t="s">
        <v>689</v>
      </c>
      <c r="B1129" s="286" t="s">
        <v>690</v>
      </c>
      <c r="C1129" s="292"/>
      <c r="D1129" s="293" t="s">
        <v>691</v>
      </c>
      <c r="E1129" s="278" t="s">
        <v>18</v>
      </c>
      <c r="F1129" s="303">
        <v>0</v>
      </c>
      <c r="G1129" s="309" t="s">
        <v>18</v>
      </c>
      <c r="H1129" s="303">
        <v>0</v>
      </c>
      <c r="I1129" s="302" t="s">
        <v>18</v>
      </c>
      <c r="J1129" s="303">
        <v>0</v>
      </c>
    </row>
    <row r="1130" spans="1:10" ht="39.5" thickBot="1" x14ac:dyDescent="0.35">
      <c r="A1130" s="285" t="s">
        <v>692</v>
      </c>
      <c r="B1130" s="286" t="s">
        <v>690</v>
      </c>
      <c r="C1130" s="292"/>
      <c r="D1130" s="293" t="s">
        <v>691</v>
      </c>
      <c r="E1130" s="302" t="s">
        <v>18</v>
      </c>
      <c r="F1130" s="303">
        <v>0</v>
      </c>
      <c r="G1130" s="302" t="s">
        <v>18</v>
      </c>
      <c r="H1130" s="303">
        <v>0</v>
      </c>
      <c r="I1130" s="302" t="s">
        <v>18</v>
      </c>
      <c r="J1130" s="303">
        <v>0</v>
      </c>
    </row>
    <row r="1131" spans="1:10" ht="26.5" thickBot="1" x14ac:dyDescent="0.35">
      <c r="A1131" s="310" t="s">
        <v>693</v>
      </c>
      <c r="B1131" s="311"/>
      <c r="C1131" s="311"/>
      <c r="D1131" s="311"/>
      <c r="E1131" s="327" t="s">
        <v>694</v>
      </c>
      <c r="F1131" s="327"/>
      <c r="G1131" s="327" t="s">
        <v>695</v>
      </c>
      <c r="H1131" s="327"/>
      <c r="I1131" s="327" t="s">
        <v>695</v>
      </c>
      <c r="J1131" s="327"/>
    </row>
    <row r="1132" spans="1:10" x14ac:dyDescent="0.3">
      <c r="A1132" s="312"/>
      <c r="B1132" s="312"/>
      <c r="C1132" s="312"/>
      <c r="D1132" s="312"/>
      <c r="E1132" s="312"/>
      <c r="F1132" s="313"/>
      <c r="G1132" s="312"/>
      <c r="H1132" s="314"/>
    </row>
    <row r="1133" spans="1:10" x14ac:dyDescent="0.3">
      <c r="A1133" s="315" t="s">
        <v>696</v>
      </c>
      <c r="B1133" s="312"/>
      <c r="C1133" s="312"/>
      <c r="D1133" s="312"/>
      <c r="E1133" s="312"/>
      <c r="F1133" s="313"/>
      <c r="G1133" s="312"/>
      <c r="H1133" s="314"/>
    </row>
    <row r="1134" spans="1:10" x14ac:dyDescent="0.3">
      <c r="A1134" s="316" t="s">
        <v>697</v>
      </c>
      <c r="B1134" s="316" t="s">
        <v>698</v>
      </c>
      <c r="C1134" s="316" t="s">
        <v>699</v>
      </c>
      <c r="D1134" s="317" t="s">
        <v>700</v>
      </c>
      <c r="E1134" s="317" t="s">
        <v>701</v>
      </c>
      <c r="F1134" s="318" t="s">
        <v>702</v>
      </c>
      <c r="G1134" s="312"/>
      <c r="H1134" s="314"/>
    </row>
    <row r="1135" spans="1:10" ht="39" x14ac:dyDescent="0.3">
      <c r="A1135" s="319" t="s">
        <v>703</v>
      </c>
      <c r="B1135" s="328" t="s">
        <v>41</v>
      </c>
      <c r="C1135" s="320" t="s">
        <v>704</v>
      </c>
      <c r="D1135" s="320" t="s">
        <v>705</v>
      </c>
      <c r="E1135" s="320" t="s">
        <v>706</v>
      </c>
      <c r="F1135" s="320" t="s">
        <v>707</v>
      </c>
      <c r="G1135" s="312" t="e">
        <f>IF(ISBLANK([1]MdP!O1084),"",[1]MdP!O1084)</f>
        <v>#REF!</v>
      </c>
      <c r="H1135" s="314" t="e">
        <f>IF(ISBLANK([1]MdP!P1084),"",[1]MdP!P1084)</f>
        <v>#REF!</v>
      </c>
    </row>
    <row r="1136" spans="1:10" ht="39" x14ac:dyDescent="0.3">
      <c r="A1136" s="319" t="s">
        <v>708</v>
      </c>
      <c r="B1136" s="328"/>
      <c r="C1136" s="320" t="s">
        <v>709</v>
      </c>
      <c r="D1136" s="320" t="s">
        <v>705</v>
      </c>
      <c r="E1136" s="320" t="s">
        <v>706</v>
      </c>
      <c r="F1136" s="320" t="s">
        <v>707</v>
      </c>
      <c r="G1136" s="312" t="e">
        <f>IF(ISBLANK([1]MdP!O1085),"",[1]MdP!O1085)</f>
        <v>#REF!</v>
      </c>
      <c r="H1136" s="314" t="e">
        <f>IF(ISBLANK([1]MdP!P1085),"",[1]MdP!P1085)</f>
        <v>#REF!</v>
      </c>
    </row>
    <row r="1137" spans="1:8" ht="39" x14ac:dyDescent="0.3">
      <c r="A1137" s="319" t="s">
        <v>710</v>
      </c>
      <c r="B1137" s="328" t="s">
        <v>37</v>
      </c>
      <c r="C1137" s="320" t="s">
        <v>704</v>
      </c>
      <c r="D1137" s="320" t="s">
        <v>711</v>
      </c>
      <c r="E1137" s="320" t="s">
        <v>712</v>
      </c>
      <c r="F1137" s="320" t="s">
        <v>713</v>
      </c>
      <c r="G1137" s="312" t="e">
        <f>IF(ISBLANK([1]MdP!O1086),"",[1]MdP!O1086)</f>
        <v>#REF!</v>
      </c>
      <c r="H1137" s="314" t="e">
        <f>IF(ISBLANK([1]MdP!P1086),"",[1]MdP!P1086)</f>
        <v>#REF!</v>
      </c>
    </row>
    <row r="1138" spans="1:8" ht="39" x14ac:dyDescent="0.3">
      <c r="A1138" s="319" t="s">
        <v>714</v>
      </c>
      <c r="B1138" s="328"/>
      <c r="C1138" s="320" t="s">
        <v>704</v>
      </c>
      <c r="D1138" s="320" t="s">
        <v>711</v>
      </c>
      <c r="E1138" s="320" t="s">
        <v>715</v>
      </c>
      <c r="F1138" s="320" t="s">
        <v>716</v>
      </c>
      <c r="G1138" s="312" t="e">
        <f>IF(ISBLANK([1]MdP!O1087),"",[1]MdP!O1087)</f>
        <v>#REF!</v>
      </c>
      <c r="H1138" s="314" t="e">
        <f>IF(ISBLANK([1]MdP!P1087),"",[1]MdP!P1087)</f>
        <v>#REF!</v>
      </c>
    </row>
    <row r="1139" spans="1:8" ht="52" x14ac:dyDescent="0.3">
      <c r="A1139" s="319" t="s">
        <v>717</v>
      </c>
      <c r="B1139" s="321" t="s">
        <v>718</v>
      </c>
      <c r="C1139" s="320" t="s">
        <v>719</v>
      </c>
      <c r="D1139" s="320" t="s">
        <v>720</v>
      </c>
      <c r="E1139" s="320" t="s">
        <v>721</v>
      </c>
      <c r="F1139" s="320"/>
      <c r="G1139" s="312" t="e">
        <f>IF(ISBLANK([1]MdP!O1088),"",[1]MdP!O1088)</f>
        <v>#REF!</v>
      </c>
      <c r="H1139" s="314" t="e">
        <f>IF(ISBLANK([1]MdP!P1088),"",[1]MdP!P1088)</f>
        <v>#REF!</v>
      </c>
    </row>
    <row r="1140" spans="1:8" x14ac:dyDescent="0.3">
      <c r="A1140" s="312" t="str">
        <f>IFERROR(IF(ISBLANK([1]MdP!C1087),"",[1]MdP!C1087),"")</f>
        <v/>
      </c>
      <c r="B1140" s="312" t="e">
        <f>IF(ISBLANK([1]MdP!G1089),"",[1]MdP!G1089)</f>
        <v>#REF!</v>
      </c>
      <c r="C1140" s="312" t="e">
        <f>IF(ISBLANK([1]MdP!I1089),"",[1]MdP!I1089)</f>
        <v>#REF!</v>
      </c>
      <c r="D1140" s="312" t="e">
        <f>IF(ISBLANK([1]MdP!J1089),"",[1]MdP!J1089)</f>
        <v>#REF!</v>
      </c>
      <c r="E1140" s="312" t="e">
        <f>IF(ISBLANK([1]MdP!K1089),"",[1]MdP!K1089)</f>
        <v>#REF!</v>
      </c>
      <c r="F1140" s="313" t="e">
        <f>IF(ISBLANK([1]MdP!M1089),"",[1]MdP!M1089)</f>
        <v>#REF!</v>
      </c>
      <c r="G1140" s="312" t="e">
        <f>IF(ISBLANK([1]MdP!O1089),"",[1]MdP!O1089)</f>
        <v>#REF!</v>
      </c>
      <c r="H1140" s="314" t="e">
        <f>IF(ISBLANK([1]MdP!P1089),"",[1]MdP!P1089)</f>
        <v>#REF!</v>
      </c>
    </row>
    <row r="1141" spans="1:8" x14ac:dyDescent="0.3">
      <c r="A1141" s="329" t="s">
        <v>722</v>
      </c>
      <c r="B1141" s="329"/>
      <c r="C1141" s="329"/>
      <c r="D1141" s="312" t="e">
        <f>IF(ISBLANK([1]MdP!J1090),"",[1]MdP!J1090)</f>
        <v>#REF!</v>
      </c>
      <c r="E1141" s="312" t="e">
        <f>IF(ISBLANK([1]MdP!K1090),"",[1]MdP!K1090)</f>
        <v>#REF!</v>
      </c>
      <c r="F1141" s="313" t="e">
        <f>IF(ISBLANK([1]MdP!M1090),"",[1]MdP!M1090)</f>
        <v>#REF!</v>
      </c>
      <c r="G1141" s="312" t="e">
        <f>IF(ISBLANK([1]MdP!O1090),"",[1]MdP!O1090)</f>
        <v>#REF!</v>
      </c>
      <c r="H1141" s="314" t="e">
        <f>IF(ISBLANK([1]MdP!P1090),"",[1]MdP!P1090)</f>
        <v>#REF!</v>
      </c>
    </row>
    <row r="1142" spans="1:8" x14ac:dyDescent="0.3">
      <c r="A1142" s="325" t="s">
        <v>723</v>
      </c>
      <c r="B1142" s="325" t="s">
        <v>724</v>
      </c>
      <c r="C1142" s="325" t="s">
        <v>725</v>
      </c>
      <c r="D1142" s="325"/>
      <c r="E1142" s="325"/>
      <c r="F1142" s="325"/>
      <c r="G1142" s="325"/>
      <c r="H1142" s="325"/>
    </row>
    <row r="1143" spans="1:8" ht="24" x14ac:dyDescent="0.3">
      <c r="A1143" s="325"/>
      <c r="B1143" s="325"/>
      <c r="C1143" s="322" t="s">
        <v>129</v>
      </c>
      <c r="D1143" s="322" t="s">
        <v>126</v>
      </c>
      <c r="E1143" s="322" t="s">
        <v>127</v>
      </c>
      <c r="F1143" s="323" t="s">
        <v>130</v>
      </c>
      <c r="G1143" s="323" t="s">
        <v>159</v>
      </c>
      <c r="H1143" s="322" t="s">
        <v>128</v>
      </c>
    </row>
    <row r="1144" spans="1:8" x14ac:dyDescent="0.3">
      <c r="A1144" s="323" t="s">
        <v>726</v>
      </c>
      <c r="B1144" s="324" t="s">
        <v>727</v>
      </c>
      <c r="C1144" s="323">
        <v>0</v>
      </c>
      <c r="D1144" s="323">
        <v>0</v>
      </c>
      <c r="E1144" s="323">
        <v>0</v>
      </c>
      <c r="F1144" s="323">
        <v>0</v>
      </c>
      <c r="G1144" s="323">
        <v>0</v>
      </c>
      <c r="H1144" s="322">
        <v>0</v>
      </c>
    </row>
    <row r="1145" spans="1:8" ht="48" x14ac:dyDescent="0.3">
      <c r="A1145" s="326" t="s">
        <v>728</v>
      </c>
      <c r="B1145" s="324" t="s">
        <v>729</v>
      </c>
      <c r="C1145" s="323">
        <v>0</v>
      </c>
      <c r="D1145" s="323">
        <v>0</v>
      </c>
      <c r="E1145" s="323">
        <v>9</v>
      </c>
      <c r="F1145" s="323">
        <v>0</v>
      </c>
      <c r="G1145" s="323">
        <v>0</v>
      </c>
      <c r="H1145" s="322">
        <v>0</v>
      </c>
    </row>
    <row r="1146" spans="1:8" ht="60" x14ac:dyDescent="0.3">
      <c r="A1146" s="326"/>
      <c r="B1146" s="324" t="s">
        <v>730</v>
      </c>
      <c r="C1146" s="323">
        <v>0</v>
      </c>
      <c r="D1146" s="323">
        <v>0</v>
      </c>
      <c r="E1146" s="323">
        <v>3</v>
      </c>
      <c r="F1146" s="323">
        <v>0</v>
      </c>
      <c r="G1146" s="323">
        <v>0</v>
      </c>
      <c r="H1146" s="322">
        <v>0</v>
      </c>
    </row>
    <row r="1147" spans="1:8" ht="72" x14ac:dyDescent="0.3">
      <c r="A1147" s="326"/>
      <c r="B1147" s="324" t="s">
        <v>731</v>
      </c>
      <c r="C1147" s="323">
        <v>0</v>
      </c>
      <c r="D1147" s="323">
        <v>0</v>
      </c>
      <c r="E1147" s="323">
        <v>6</v>
      </c>
      <c r="F1147" s="323">
        <v>0</v>
      </c>
      <c r="G1147" s="323">
        <v>0</v>
      </c>
      <c r="H1147" s="322">
        <v>0</v>
      </c>
    </row>
    <row r="1148" spans="1:8" ht="36" x14ac:dyDescent="0.3">
      <c r="A1148" s="323">
        <v>3</v>
      </c>
      <c r="B1148" s="324" t="s">
        <v>732</v>
      </c>
      <c r="C1148" s="323">
        <v>0</v>
      </c>
      <c r="D1148" s="323">
        <v>0</v>
      </c>
      <c r="E1148" s="323">
        <v>0</v>
      </c>
      <c r="F1148" s="323">
        <v>0</v>
      </c>
      <c r="G1148" s="323">
        <v>0</v>
      </c>
      <c r="H1148" s="322">
        <v>0</v>
      </c>
    </row>
    <row r="1149" spans="1:8" ht="48" x14ac:dyDescent="0.3">
      <c r="A1149" s="323">
        <v>4</v>
      </c>
      <c r="B1149" s="324" t="s">
        <v>733</v>
      </c>
      <c r="C1149" s="323">
        <v>0</v>
      </c>
      <c r="D1149" s="323">
        <v>0</v>
      </c>
      <c r="E1149" s="323">
        <v>0</v>
      </c>
      <c r="F1149" s="323">
        <v>0</v>
      </c>
      <c r="G1149" s="323">
        <v>0</v>
      </c>
      <c r="H1149" s="322">
        <v>0</v>
      </c>
    </row>
    <row r="1150" spans="1:8" ht="24" x14ac:dyDescent="0.3">
      <c r="A1150" s="326">
        <v>5</v>
      </c>
      <c r="B1150" s="324" t="s">
        <v>734</v>
      </c>
      <c r="C1150" s="323">
        <v>3</v>
      </c>
      <c r="D1150" s="323">
        <v>11</v>
      </c>
      <c r="E1150" s="323">
        <v>2</v>
      </c>
      <c r="F1150" s="323">
        <v>16</v>
      </c>
      <c r="G1150" s="323">
        <v>3</v>
      </c>
      <c r="H1150" s="322">
        <v>4</v>
      </c>
    </row>
    <row r="1151" spans="1:8" ht="36" x14ac:dyDescent="0.3">
      <c r="A1151" s="326"/>
      <c r="B1151" s="324" t="s">
        <v>295</v>
      </c>
      <c r="C1151" s="323">
        <v>3</v>
      </c>
      <c r="D1151" s="323">
        <v>4</v>
      </c>
      <c r="E1151" s="323">
        <v>1</v>
      </c>
      <c r="F1151" s="323">
        <v>0</v>
      </c>
      <c r="G1151" s="323">
        <v>0</v>
      </c>
      <c r="H1151" s="322">
        <v>4</v>
      </c>
    </row>
    <row r="1152" spans="1:8" ht="60" x14ac:dyDescent="0.3">
      <c r="A1152" s="326"/>
      <c r="B1152" s="324" t="s">
        <v>735</v>
      </c>
      <c r="C1152" s="323">
        <v>0</v>
      </c>
      <c r="D1152" s="323">
        <v>7</v>
      </c>
      <c r="E1152" s="323">
        <v>1</v>
      </c>
      <c r="F1152" s="323">
        <v>16</v>
      </c>
      <c r="G1152" s="323">
        <v>3</v>
      </c>
      <c r="H1152" s="322">
        <v>0</v>
      </c>
    </row>
    <row r="1153" spans="1:8" ht="48" x14ac:dyDescent="0.3">
      <c r="A1153" s="323">
        <v>6</v>
      </c>
      <c r="B1153" s="324" t="s">
        <v>736</v>
      </c>
      <c r="C1153" s="323">
        <v>0</v>
      </c>
      <c r="D1153" s="323">
        <v>0</v>
      </c>
      <c r="E1153" s="323">
        <v>0</v>
      </c>
      <c r="F1153" s="323">
        <v>0</v>
      </c>
      <c r="G1153" s="323">
        <v>0</v>
      </c>
      <c r="H1153" s="323">
        <v>0</v>
      </c>
    </row>
    <row r="1154" spans="1:8" ht="60" x14ac:dyDescent="0.3">
      <c r="A1154" s="323">
        <v>7</v>
      </c>
      <c r="B1154" s="324" t="s">
        <v>737</v>
      </c>
      <c r="C1154" s="323">
        <v>0</v>
      </c>
      <c r="D1154" s="323">
        <v>0</v>
      </c>
      <c r="E1154" s="323">
        <v>0</v>
      </c>
      <c r="F1154" s="323">
        <v>0</v>
      </c>
      <c r="G1154" s="323">
        <v>0</v>
      </c>
      <c r="H1154" s="323">
        <v>0</v>
      </c>
    </row>
    <row r="1155" spans="1:8" ht="60" x14ac:dyDescent="0.3">
      <c r="A1155" s="323">
        <v>8</v>
      </c>
      <c r="B1155" s="324" t="s">
        <v>738</v>
      </c>
      <c r="C1155" s="323">
        <v>0</v>
      </c>
      <c r="D1155" s="323">
        <v>0</v>
      </c>
      <c r="E1155" s="323">
        <v>0</v>
      </c>
      <c r="F1155" s="323">
        <v>0</v>
      </c>
      <c r="G1155" s="323">
        <v>0</v>
      </c>
      <c r="H1155" s="323">
        <v>0</v>
      </c>
    </row>
    <row r="1156" spans="1:8" ht="36" x14ac:dyDescent="0.3">
      <c r="A1156" s="323">
        <v>9</v>
      </c>
      <c r="B1156" s="324" t="s">
        <v>739</v>
      </c>
      <c r="C1156" s="323">
        <v>0</v>
      </c>
      <c r="D1156" s="323">
        <v>0</v>
      </c>
      <c r="E1156" s="323">
        <v>1</v>
      </c>
      <c r="F1156" s="323">
        <v>1</v>
      </c>
      <c r="G1156" s="323">
        <v>0</v>
      </c>
      <c r="H1156" s="322">
        <v>0</v>
      </c>
    </row>
  </sheetData>
  <mergeCells count="222">
    <mergeCell ref="A1:I2"/>
    <mergeCell ref="A3:H3"/>
    <mergeCell ref="A5:I5"/>
    <mergeCell ref="D6:H24"/>
    <mergeCell ref="A7:C50"/>
    <mergeCell ref="F28:H28"/>
    <mergeCell ref="D34:E35"/>
    <mergeCell ref="F39:H39"/>
    <mergeCell ref="G40:H40"/>
    <mergeCell ref="D43:E44"/>
    <mergeCell ref="B86:C86"/>
    <mergeCell ref="D86:H86"/>
    <mergeCell ref="B87:C87"/>
    <mergeCell ref="B88:C88"/>
    <mergeCell ref="B89:C89"/>
    <mergeCell ref="B90:C90"/>
    <mergeCell ref="F43:H44"/>
    <mergeCell ref="F47:H50"/>
    <mergeCell ref="A53:C82"/>
    <mergeCell ref="D54:E58"/>
    <mergeCell ref="A83:I83"/>
    <mergeCell ref="D84:H84"/>
    <mergeCell ref="B100:C100"/>
    <mergeCell ref="D100:H100"/>
    <mergeCell ref="B101:C101"/>
    <mergeCell ref="B102:C102"/>
    <mergeCell ref="B103:C103"/>
    <mergeCell ref="A107:H107"/>
    <mergeCell ref="B91:C91"/>
    <mergeCell ref="B93:C93"/>
    <mergeCell ref="B96:C96"/>
    <mergeCell ref="B97:C97"/>
    <mergeCell ref="B98:C98"/>
    <mergeCell ref="B99:C99"/>
    <mergeCell ref="A124:E124"/>
    <mergeCell ref="A147:I147"/>
    <mergeCell ref="A149:C169"/>
    <mergeCell ref="D157:E157"/>
    <mergeCell ref="D160:E161"/>
    <mergeCell ref="A173:I173"/>
    <mergeCell ref="D109:G109"/>
    <mergeCell ref="A110:I115"/>
    <mergeCell ref="A116:I116"/>
    <mergeCell ref="A118:D118"/>
    <mergeCell ref="F118:G118"/>
    <mergeCell ref="A123:E123"/>
    <mergeCell ref="B218:H218"/>
    <mergeCell ref="A227:B227"/>
    <mergeCell ref="A228:I228"/>
    <mergeCell ref="A230:E234"/>
    <mergeCell ref="C237:D237"/>
    <mergeCell ref="E237:F237"/>
    <mergeCell ref="G237:H237"/>
    <mergeCell ref="A186:C217"/>
    <mergeCell ref="D190:E190"/>
    <mergeCell ref="D196:E198"/>
    <mergeCell ref="D201:E201"/>
    <mergeCell ref="D204:E204"/>
    <mergeCell ref="D209:H209"/>
    <mergeCell ref="D210:H210"/>
    <mergeCell ref="A272:A273"/>
    <mergeCell ref="A274:A275"/>
    <mergeCell ref="A277:A278"/>
    <mergeCell ref="A282:A283"/>
    <mergeCell ref="A288:I288"/>
    <mergeCell ref="A289:I295"/>
    <mergeCell ref="A238:A239"/>
    <mergeCell ref="A244:A245"/>
    <mergeCell ref="A250:A251"/>
    <mergeCell ref="A256:A257"/>
    <mergeCell ref="A264:D264"/>
    <mergeCell ref="A267:A268"/>
    <mergeCell ref="A334:E334"/>
    <mergeCell ref="A335:E335"/>
    <mergeCell ref="A336:E336"/>
    <mergeCell ref="G341:G342"/>
    <mergeCell ref="G357:G358"/>
    <mergeCell ref="A359:D359"/>
    <mergeCell ref="A296:I296"/>
    <mergeCell ref="G298:G299"/>
    <mergeCell ref="A300:D300"/>
    <mergeCell ref="A324:E324"/>
    <mergeCell ref="A326:D326"/>
    <mergeCell ref="A333:E333"/>
    <mergeCell ref="A422:D422"/>
    <mergeCell ref="A448:D448"/>
    <mergeCell ref="H452:M454"/>
    <mergeCell ref="H457:H458"/>
    <mergeCell ref="H459:H462"/>
    <mergeCell ref="A460:D460"/>
    <mergeCell ref="A461:D461"/>
    <mergeCell ref="H382:H383"/>
    <mergeCell ref="G393:G394"/>
    <mergeCell ref="A406:I406"/>
    <mergeCell ref="A407:I417"/>
    <mergeCell ref="A418:I418"/>
    <mergeCell ref="G420:G421"/>
    <mergeCell ref="A501:I510"/>
    <mergeCell ref="A511:I511"/>
    <mergeCell ref="G513:G514"/>
    <mergeCell ref="A515:D515"/>
    <mergeCell ref="A517:D517"/>
    <mergeCell ref="A536:C536"/>
    <mergeCell ref="A463:D463"/>
    <mergeCell ref="H463:H469"/>
    <mergeCell ref="A473:I473"/>
    <mergeCell ref="A474:I482"/>
    <mergeCell ref="A483:I483"/>
    <mergeCell ref="A500:I500"/>
    <mergeCell ref="A580:D580"/>
    <mergeCell ref="A581:D581"/>
    <mergeCell ref="H581:H582"/>
    <mergeCell ref="A582:D582"/>
    <mergeCell ref="A583:D583"/>
    <mergeCell ref="H583:H584"/>
    <mergeCell ref="A584:D584"/>
    <mergeCell ref="A544:D544"/>
    <mergeCell ref="A554:C554"/>
    <mergeCell ref="A556:C556"/>
    <mergeCell ref="G566:G567"/>
    <mergeCell ref="A568:D568"/>
    <mergeCell ref="A570:D570"/>
    <mergeCell ref="A643:I643"/>
    <mergeCell ref="A645:D645"/>
    <mergeCell ref="G676:G677"/>
    <mergeCell ref="A678:D678"/>
    <mergeCell ref="H697:M698"/>
    <mergeCell ref="F707:G707"/>
    <mergeCell ref="G618:G619"/>
    <mergeCell ref="A620:D620"/>
    <mergeCell ref="A625:D625"/>
    <mergeCell ref="A626:D626"/>
    <mergeCell ref="A629:I629"/>
    <mergeCell ref="A630:I642"/>
    <mergeCell ref="A751:C752"/>
    <mergeCell ref="E751:H752"/>
    <mergeCell ref="A775:E775"/>
    <mergeCell ref="A784:E784"/>
    <mergeCell ref="G796:G797"/>
    <mergeCell ref="A798:D798"/>
    <mergeCell ref="A722:D722"/>
    <mergeCell ref="A724:I724"/>
    <mergeCell ref="A725:I732"/>
    <mergeCell ref="A733:I733"/>
    <mergeCell ref="G735:G736"/>
    <mergeCell ref="A737:D737"/>
    <mergeCell ref="F909:G909"/>
    <mergeCell ref="A910:D910"/>
    <mergeCell ref="A922:D922"/>
    <mergeCell ref="A943:I943"/>
    <mergeCell ref="A944:I952"/>
    <mergeCell ref="A953:I953"/>
    <mergeCell ref="A850:I850"/>
    <mergeCell ref="A851:I858"/>
    <mergeCell ref="A859:I859"/>
    <mergeCell ref="G861:G862"/>
    <mergeCell ref="A863:D863"/>
    <mergeCell ref="A877:D877"/>
    <mergeCell ref="A1057:I1065"/>
    <mergeCell ref="A1066:I1066"/>
    <mergeCell ref="A1067:I1088"/>
    <mergeCell ref="A1089:I1089"/>
    <mergeCell ref="A1090:H1102"/>
    <mergeCell ref="A1104:I1104"/>
    <mergeCell ref="G955:G956"/>
    <mergeCell ref="A957:C957"/>
    <mergeCell ref="G1007:G1009"/>
    <mergeCell ref="A1014:D1014"/>
    <mergeCell ref="A1017:D1017"/>
    <mergeCell ref="A1056:I1056"/>
    <mergeCell ref="I1108:J1108"/>
    <mergeCell ref="A1109:A1110"/>
    <mergeCell ref="B1109:B1110"/>
    <mergeCell ref="C1109:C1110"/>
    <mergeCell ref="D1109:D1110"/>
    <mergeCell ref="F1109:F1110"/>
    <mergeCell ref="H1109:H1110"/>
    <mergeCell ref="J1109:J1110"/>
    <mergeCell ref="A1105:G1105"/>
    <mergeCell ref="A1106:A1108"/>
    <mergeCell ref="B1106:D1107"/>
    <mergeCell ref="E1106:H1106"/>
    <mergeCell ref="I1106:J1106"/>
    <mergeCell ref="E1107:F1107"/>
    <mergeCell ref="G1107:H1107"/>
    <mergeCell ref="I1107:J1107"/>
    <mergeCell ref="E1108:F1108"/>
    <mergeCell ref="G1108:H1108"/>
    <mergeCell ref="J1121:J1127"/>
    <mergeCell ref="E1123:E1124"/>
    <mergeCell ref="G1123:G1124"/>
    <mergeCell ref="I1123:I1124"/>
    <mergeCell ref="E1125:E1126"/>
    <mergeCell ref="G1125:G1126"/>
    <mergeCell ref="I1125:I1126"/>
    <mergeCell ref="J1113:J1115"/>
    <mergeCell ref="A1121:A1127"/>
    <mergeCell ref="B1121:B1127"/>
    <mergeCell ref="C1121:C1127"/>
    <mergeCell ref="D1121:D1127"/>
    <mergeCell ref="E1121:E1122"/>
    <mergeCell ref="F1121:F1127"/>
    <mergeCell ref="G1121:G1122"/>
    <mergeCell ref="H1121:H1127"/>
    <mergeCell ref="I1121:I1122"/>
    <mergeCell ref="A1113:A1115"/>
    <mergeCell ref="B1113:B1115"/>
    <mergeCell ref="C1113:C1115"/>
    <mergeCell ref="D1113:D1115"/>
    <mergeCell ref="F1113:F1115"/>
    <mergeCell ref="H1113:H1115"/>
    <mergeCell ref="A1142:A1143"/>
    <mergeCell ref="B1142:B1143"/>
    <mergeCell ref="C1142:H1142"/>
    <mergeCell ref="A1145:A1147"/>
    <mergeCell ref="A1150:A1152"/>
    <mergeCell ref="E1131:F1131"/>
    <mergeCell ref="G1131:H1131"/>
    <mergeCell ref="I1131:J1131"/>
    <mergeCell ref="B1135:B1136"/>
    <mergeCell ref="B1137:B1138"/>
    <mergeCell ref="A1141:C1141"/>
  </mergeCells>
  <conditionalFormatting sqref="D217 D219:D222">
    <cfRule type="expression" dxfId="24" priority="10" stopIfTrue="1">
      <formula>IF(#REF!=0,TRUE,FALSE)</formula>
    </cfRule>
  </conditionalFormatting>
  <conditionalFormatting sqref="E149:F154 H149:H154 F157:H160 D164:H169">
    <cfRule type="cellIs" dxfId="23" priority="4" stopIfTrue="1" operator="equal">
      <formula>0</formula>
    </cfRule>
  </conditionalFormatting>
  <conditionalFormatting sqref="F909 G911:G912 F913:G927">
    <cfRule type="cellIs" dxfId="22" priority="22" stopIfTrue="1" operator="equal">
      <formula>0</formula>
    </cfRule>
  </conditionalFormatting>
  <conditionalFormatting sqref="G127:H128 H129 G130:H141 G142:G145 F303:G315 G326:G327 F343:G346 F350:G355 G362:G379 F381:G384 G391:G392 G436 G498:G499 G550 F552:G564 G610:G616 G660:G662 F663:F667 G668:G674 G681:G693 F709:G719 D754:H771 E772:H774 F776:G783 G784:G792 G794 G801:G824 F825:G848 G847:G849 D867:E876 F868:G870 F873:G875 G873:G877 E877 D878:E885 G879:G885 D887:F887 G887:G893 F888:F891 F895:F907 G907 G928:G937 F935:F936 G941:G942">
    <cfRule type="cellIs" dxfId="21" priority="1" stopIfTrue="1" operator="equal">
      <formula>0</formula>
    </cfRule>
  </conditionalFormatting>
  <conditionalFormatting sqref="G127:H128 H129 G130:H141 G142:G145">
    <cfRule type="cellIs" priority="2" stopIfTrue="1" operator="notEqual">
      <formula>0</formula>
    </cfRule>
  </conditionalFormatting>
  <conditionalFormatting sqref="H30:H34 H36:H37 H109 H177:H207">
    <cfRule type="cellIs" dxfId="20" priority="3" stopIfTrue="1" operator="equal">
      <formula>0</formula>
    </cfRule>
  </conditionalFormatting>
  <conditionalFormatting sqref="H451">
    <cfRule type="cellIs" dxfId="19" priority="5" stopIfTrue="1" operator="equal">
      <formula>1</formula>
    </cfRule>
    <cfRule type="cellIs" dxfId="18" priority="6" stopIfTrue="1" operator="equal">
      <formula>2</formula>
    </cfRule>
    <cfRule type="cellIs" dxfId="17" priority="7" stopIfTrue="1" operator="equal">
      <formula>3</formula>
    </cfRule>
    <cfRule type="cellIs" dxfId="16" priority="8" stopIfTrue="1" operator="equal">
      <formula>4</formula>
    </cfRule>
    <cfRule type="cellIs" dxfId="15" priority="9" stopIfTrue="1" operator="equal">
      <formula>5</formula>
    </cfRule>
  </conditionalFormatting>
  <conditionalFormatting sqref="H536">
    <cfRule type="cellIs" dxfId="14" priority="11" stopIfTrue="1" operator="equal">
      <formula>1</formula>
    </cfRule>
    <cfRule type="cellIs" dxfId="13" priority="12" stopIfTrue="1" operator="equal">
      <formula>2</formula>
    </cfRule>
    <cfRule type="cellIs" dxfId="12" priority="13" stopIfTrue="1" operator="equal">
      <formula>3</formula>
    </cfRule>
    <cfRule type="cellIs" dxfId="11" priority="14" stopIfTrue="1" operator="equal">
      <formula>4</formula>
    </cfRule>
    <cfRule type="cellIs" dxfId="10" priority="15" stopIfTrue="1" operator="equal">
      <formula>5</formula>
    </cfRule>
  </conditionalFormatting>
  <conditionalFormatting sqref="H696">
    <cfRule type="cellIs" dxfId="9" priority="16" stopIfTrue="1" operator="equal">
      <formula>1</formula>
    </cfRule>
    <cfRule type="cellIs" dxfId="8" priority="17" stopIfTrue="1" operator="equal">
      <formula>2</formula>
    </cfRule>
    <cfRule type="cellIs" dxfId="7" priority="18" stopIfTrue="1" operator="equal">
      <formula>3</formula>
    </cfRule>
    <cfRule type="cellIs" dxfId="6" priority="19" stopIfTrue="1" operator="equal">
      <formula>4</formula>
    </cfRule>
    <cfRule type="cellIs" dxfId="5" priority="20" stopIfTrue="1" operator="equal">
      <formula>5</formula>
    </cfRule>
  </conditionalFormatting>
  <conditionalFormatting sqref="H891">
    <cfRule type="cellIs" dxfId="4" priority="24" stopIfTrue="1" operator="equal">
      <formula>1</formula>
    </cfRule>
    <cfRule type="cellIs" dxfId="3" priority="25" stopIfTrue="1" operator="equal">
      <formula>2</formula>
    </cfRule>
    <cfRule type="cellIs" dxfId="2" priority="26" stopIfTrue="1" operator="equal">
      <formula>3</formula>
    </cfRule>
    <cfRule type="cellIs" dxfId="1" priority="27" stopIfTrue="1" operator="equal">
      <formula>4</formula>
    </cfRule>
    <cfRule type="cellIs" dxfId="0" priority="28" stopIfTrue="1" operator="equal">
      <formula>5</formula>
    </cfRule>
  </conditionalFormatting>
  <pageMargins left="0.25" right="0.25" top="0.75" bottom="0.75" header="0.30000000000000004" footer="0.30000000000000004"/>
  <pageSetup paperSize="0" fitToHeight="0" orientation="portrait" horizontalDpi="0" verticalDpi="0" copies="0"/>
  <headerFooter>
    <oddFooter>&amp;L&amp;"Arial Narrow,Italic"Nom de(s) l'organisation(s) (manuel)&amp;C&amp;"Arial Narrow,Italic"Date de publication (manuel)&amp;R&amp;"Arial Narrow,Regular"&amp;P</oddFooter>
  </headerFooter>
  <colBreaks count="1" manualBreakCount="1">
    <brk id="1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Rapport</vt:lpstr>
      <vt:lpstr>Rapport!Print_Area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Marion Blanloeuil</dc:creator>
  <cp:lastModifiedBy>LIONEL NZUZI</cp:lastModifiedBy>
  <cp:lastPrinted>2023-11-01T14:20:33Z</cp:lastPrinted>
  <dcterms:created xsi:type="dcterms:W3CDTF">2023-11-01T12:38:08Z</dcterms:created>
  <dcterms:modified xsi:type="dcterms:W3CDTF">2023-11-06T08:20:27Z</dcterms:modified>
</cp:coreProperties>
</file>